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sv\zaisei\01財政Ｓ\(01)予算編成・執行方針フォルダ\★(02)一般財政関係\02_予算決算に関する調\R07\260302_令和６年度財政状況資料集の作成・公表について（依頼）\03_市→県\"/>
    </mc:Choice>
  </mc:AlternateContent>
  <bookViews>
    <workbookView xWindow="28680" yWindow="1035" windowWidth="29040" windowHeight="16440" firstSheet="10" activeTab="12"/>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35BDED3E_7420_4487_AC72_31F3B3A6B333_.wvu.Cols" localSheetId="2" hidden="1">'各会計、関係団体の財政状況及び健全化判断比率'!$EB:$XFD</definedName>
    <definedName name="Z_35BDED3E_7420_4487_AC72_31F3B3A6B333_.wvu.Cols" localSheetId="12" hidden="1">基金残高に係る経年分析!$P:$XFD</definedName>
    <definedName name="Z_35BDED3E_7420_4487_AC72_31F3B3A6B333_.wvu.Cols" localSheetId="4" hidden="1">'経常経費分析表（経常収支比率の分析）'!$DM:$XFD</definedName>
    <definedName name="Z_35BDED3E_7420_4487_AC72_31F3B3A6B333_.wvu.Cols" localSheetId="5" hidden="1">'経常経費分析表（人件費・公債費・普通建設事業費の分析）'!$AU:$XFD</definedName>
    <definedName name="Z_35BDED3E_7420_4487_AC72_31F3B3A6B333_.wvu.Cols" localSheetId="3" hidden="1">財政比較分析表!$DQ:$XFD</definedName>
    <definedName name="Z_35BDED3E_7420_4487_AC72_31F3B3A6B333_.wvu.Cols" localSheetId="10" hidden="1">'実質公債費比率（分子）の構造'!$V:$XFD</definedName>
    <definedName name="Z_35BDED3E_7420_4487_AC72_31F3B3A6B333_.wvu.Cols" localSheetId="8" hidden="1">実質収支比率等に係る経年分析!$Q:$XFD</definedName>
    <definedName name="Z_35BDED3E_7420_4487_AC72_31F3B3A6B333_.wvu.Cols" localSheetId="11" hidden="1">'将来負担比率（分子）の構造'!$T:$XFD</definedName>
    <definedName name="Z_35BDED3E_7420_4487_AC72_31F3B3A6B333_.wvu.Cols" localSheetId="6" hidden="1">'性質別歳出決算分析表（住民一人当たりのコスト）'!$DV:$XFD</definedName>
    <definedName name="Z_35BDED3E_7420_4487_AC72_31F3B3A6B333_.wvu.Cols" localSheetId="0" hidden="1">総括表!$DP:$XFD</definedName>
    <definedName name="Z_35BDED3E_7420_4487_AC72_31F3B3A6B333_.wvu.Cols" localSheetId="1" hidden="1">普通会計の状況!$EN:$XFD</definedName>
    <definedName name="Z_35BDED3E_7420_4487_AC72_31F3B3A6B333_.wvu.Cols" localSheetId="7" hidden="1">'目的別歳出決算分析表（住民一人当たりのコスト）'!$DV:$XFD</definedName>
    <definedName name="Z_35BDED3E_7420_4487_AC72_31F3B3A6B333_.wvu.Cols" localSheetId="9" hidden="1">連結実質赤字比率に係る赤字・黒字の構成分析!$Q:$XFD</definedName>
    <definedName name="Z_35BDED3E_7420_4487_AC72_31F3B3A6B333_.wvu.Rows" localSheetId="2" hidden="1">'各会計、関係団体の財政状況及び健全化判断比率'!$136:$1048576,'各会計、関係団体の財政状況及び健全化判断比率'!$89:$101,'各会計、関係団体の財政状況及び健全化判断比率'!$135:$135</definedName>
    <definedName name="Z_35BDED3E_7420_4487_AC72_31F3B3A6B333_.wvu.Rows" localSheetId="12" hidden="1">基金残高に係る経年分析!$65:$1048576</definedName>
    <definedName name="Z_35BDED3E_7420_4487_AC72_31F3B3A6B333_.wvu.Rows" localSheetId="4" hidden="1">'経常経費分析表（経常収支比率の分析）'!$90:$1048576</definedName>
    <definedName name="Z_35BDED3E_7420_4487_AC72_31F3B3A6B333_.wvu.Rows" localSheetId="5" hidden="1">'経常経費分析表（人件費・公債費・普通建設事業費の分析）'!$74:$1048576,'経常経費分析表（人件費・公債費・普通建設事業費の分析）'!$67:$73</definedName>
    <definedName name="Z_35BDED3E_7420_4487_AC72_31F3B3A6B333_.wvu.Rows" localSheetId="3" hidden="1">財政比較分析表!$106:$1048576,財政比較分析表!$98:$105</definedName>
    <definedName name="Z_35BDED3E_7420_4487_AC72_31F3B3A6B333_.wvu.Rows" localSheetId="10" hidden="1">'実質公債費比率（分子）の構造'!$65:$1048576</definedName>
    <definedName name="Z_35BDED3E_7420_4487_AC72_31F3B3A6B333_.wvu.Rows" localSheetId="8" hidden="1">実質収支比率等に係る経年分析!$51:$1048576</definedName>
    <definedName name="Z_35BDED3E_7420_4487_AC72_31F3B3A6B333_.wvu.Rows" localSheetId="11" hidden="1">'将来負担比率（分子）の構造'!$56:$1048576</definedName>
    <definedName name="Z_35BDED3E_7420_4487_AC72_31F3B3A6B333_.wvu.Rows" localSheetId="6" hidden="1">'性質別歳出決算分析表（住民一人当たりのコスト）'!$122:$1048576,'性質別歳出決算分析表（住民一人当たりのコスト）'!$117:$121</definedName>
    <definedName name="Z_35BDED3E_7420_4487_AC72_31F3B3A6B333_.wvu.Rows" localSheetId="0" hidden="1">総括表!$57:$1048576</definedName>
    <definedName name="Z_35BDED3E_7420_4487_AC72_31F3B3A6B333_.wvu.Rows" localSheetId="1" hidden="1">普通会計の状況!$50:$1048576</definedName>
    <definedName name="Z_35BDED3E_7420_4487_AC72_31F3B3A6B333_.wvu.Rows" localSheetId="7" hidden="1">'目的別歳出決算分析表（住民一人当たりのコスト）'!$117:$1048576</definedName>
    <definedName name="Z_35BDED3E_7420_4487_AC72_31F3B3A6B333_.wvu.Rows" localSheetId="9" hidden="1">連結実質赤字比率に係る赤字・黒字の構成分析!$46:$1048576</definedName>
  </definedNames>
  <calcPr calcId="162913"/>
  <customWorkbookViews>
    <customWorkbookView name="  - 個人用ビュー" guid="{35BDED3E-7420-4487-AC72-31F3B3A6B333}" mergeInterval="0" personalView="1" maximized="1" xWindow="-8" yWindow="-8" windowWidth="1936" windowHeight="1048" activeSheetId="5"/>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 l="1"/>
  <c r="AO34"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E43" i="1"/>
  <c r="AM43" i="1"/>
  <c r="U43" i="1"/>
  <c r="C43" i="1"/>
  <c r="CO42" i="1"/>
  <c r="BE42" i="1"/>
  <c r="AM42" i="1"/>
  <c r="U42" i="1"/>
  <c r="C42" i="1"/>
  <c r="CO41" i="1"/>
  <c r="BE41" i="1"/>
  <c r="AM41" i="1"/>
  <c r="U41" i="1"/>
  <c r="C41" i="1"/>
  <c r="CO40" i="1"/>
  <c r="BE40" i="1"/>
  <c r="AM40" i="1"/>
  <c r="U40" i="1"/>
  <c r="C40" i="1"/>
  <c r="CO39" i="1"/>
  <c r="BE39" i="1"/>
  <c r="AM39" i="1"/>
  <c r="U39" i="1"/>
  <c r="C39" i="1"/>
  <c r="CO38" i="1"/>
  <c r="BE38" i="1"/>
  <c r="AM38" i="1"/>
  <c r="U38" i="1"/>
  <c r="C38" i="1"/>
  <c r="CO37" i="1"/>
  <c r="BE37" i="1"/>
  <c r="AM37" i="1"/>
  <c r="U37" i="1"/>
  <c r="C37" i="1"/>
  <c r="CO36" i="1"/>
  <c r="BE36" i="1"/>
  <c r="AM36" i="1"/>
  <c r="U36" i="1"/>
  <c r="CO35" i="1"/>
  <c r="BE35" i="1"/>
  <c r="CO34" i="1"/>
  <c r="BE34" i="1"/>
  <c r="C34" i="1"/>
  <c r="C35" i="1" s="1"/>
  <c r="C36" i="1" l="1"/>
  <c r="U34" i="1"/>
  <c r="U35"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l="1"/>
  <c r="BW34" i="1"/>
  <c r="BW35" i="1" s="1"/>
  <c r="BW36" i="1" s="1"/>
  <c r="BW37" i="1" s="1"/>
  <c r="BW38" i="1" s="1"/>
  <c r="BW39" i="1" s="1"/>
  <c r="BW40" i="1" s="1"/>
  <c r="BW41" i="1" s="1"/>
  <c r="BW42" i="1" s="1"/>
  <c r="BW43" i="1" s="1"/>
</calcChain>
</file>

<file path=xl/sharedStrings.xml><?xml version="1.0" encoding="utf-8"?>
<sst xmlns="http://schemas.openxmlformats.org/spreadsheetml/2006/main" count="1102" uniqueCount="569">
  <si>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</si>
  <si>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</si>
  <si>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</si>
  <si>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</si>
  <si>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</si>
  <si>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</si>
  <si>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</si>
  <si>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</si>
  <si>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</si>
  <si>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</si>
  <si>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</si>
  <si>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</si>
  <si>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</si>
  <si>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</si>
  <si>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</si>
  <si>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</si>
  <si>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</si>
  <si>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</si>
  <si>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</si>
  <si>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</si>
  <si>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</si>
  <si>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</si>
  <si>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</si>
  <si>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</si>
  <si>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</si>
  <si>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</si>
  <si>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</si>
  <si>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</si>
  <si>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</si>
  <si>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</si>
  <si>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</si>
  <si>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</si>
  <si>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</si>
  <si>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</si>
  <si>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</si>
  <si>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</si>
  <si>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</si>
  <si>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</si>
  <si>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</si>
  <si>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</si>
  <si>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</si>
  <si>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</si>
  <si>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</si>
  <si>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</si>
  <si>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</si>
  <si>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</si>
  <si>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</si>
  <si>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</si>
  <si>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</si>
  <si>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</si>
  <si>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</si>
  <si>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</si>
  <si>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</si>
  <si>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</si>
  <si>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</si>
  <si>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</si>
  <si>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</si>
  <si>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</si>
  <si>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</si>
  <si>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</si>
  <si>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</si>
  <si>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</si>
  <si>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</si>
  <si>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</si>
  <si>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</si>
  <si>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</si>
  <si>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</si>
  <si>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</si>
  <si>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</si>
  <si>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</si>
  <si>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</si>
  <si>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</si>
  <si>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</si>
  <si>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</si>
  <si>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</si>
  <si>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</si>
  <si>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</si>
  <si>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</si>
  <si>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</si>
  <si>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</si>
  <si>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</si>
  <si>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</si>
  <si>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</si>
  <si>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</si>
  <si>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</si>
  <si>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</si>
  <si>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</si>
  <si>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</si>
  <si>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</si>
  <si>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</si>
  <si>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</si>
  <si>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</si>
  <si>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</si>
  <si>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</si>
  <si>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豊見城市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</si>
  <si>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</si>
  <si>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</si>
  <si>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</si>
  <si>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</si>
  <si>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</si>
  <si>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</si>
  <si>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</si>
  <si>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</si>
  <si>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</si>
  <si>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</si>
  <si>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</si>
  <si>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</si>
  <si>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</si>
  <si>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</si>
  <si>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</si>
  <si>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</si>
  <si>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</si>
  <si>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</si>
  <si>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</si>
  <si>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</si>
  <si>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</si>
  <si>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</si>
  <si>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</si>
  <si>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</si>
  <si>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</si>
  <si>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</si>
  <si>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</si>
  <si>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</si>
  <si>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</si>
  <si>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</si>
  <si>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</si>
  <si>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</si>
  <si>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</si>
  <si>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</si>
  <si>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</si>
  <si>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</si>
  <si>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</si>
  <si>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</si>
  <si>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</si>
  <si>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</si>
  <si>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</si>
  <si>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</si>
  <si>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</si>
  <si>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</si>
  <si>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</si>
  <si>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</si>
  <si>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</si>
  <si>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</si>
  <si>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</si>
  <si>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</si>
  <si>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</si>
  <si>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</si>
  <si>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</si>
  <si>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</si>
  <si>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</si>
  <si>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</si>
  <si>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</si>
  <si>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</si>
  <si>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</si>
  <si>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</si>
  <si>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</si>
  <si>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</si>
  <si>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</si>
  <si>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</si>
  <si>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</si>
  <si>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</si>
  <si>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</si>
  <si>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</si>
  <si>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</si>
  <si>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</si>
  <si>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</si>
  <si>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</si>
  <si>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</si>
  <si>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</si>
  <si>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</si>
  <si>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</si>
  <si>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</si>
  <si>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</si>
  <si>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</si>
  <si>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</si>
  <si>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</si>
  <si>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</si>
  <si>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</si>
  <si>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</si>
  <si>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</si>
  <si>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</si>
  <si>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</si>
  <si>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</si>
  <si>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</si>
  <si>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</si>
  <si>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</si>
  <si>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</si>
  <si>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</si>
  <si>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</si>
  <si>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</si>
  <si>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</si>
  <si>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</si>
  <si>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</si>
  <si>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</si>
  <si>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</si>
  <si>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</si>
  <si>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</si>
  <si>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</si>
  <si>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</si>
  <si>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</si>
  <si>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</si>
  <si>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</si>
  <si>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</si>
  <si>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沖縄県豊見城市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</si>
  <si>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</si>
  <si>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</si>
  <si>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</si>
  <si>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</si>
  <si>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</si>
  <si>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</si>
  <si>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</si>
  <si>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</si>
  <si>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</si>
  <si>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</si>
  <si>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</si>
  <si>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</si>
  <si>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</si>
  <si>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</si>
  <si>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</si>
  <si>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</si>
  <si>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</si>
  <si>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</si>
  <si>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</si>
  <si>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</si>
  <si>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</si>
  <si>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</si>
  <si>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</si>
  <si>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</si>
  <si>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</si>
  <si>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</si>
  <si>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</si>
  <si>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</si>
  <si>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</si>
  <si>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</si>
  <si>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</si>
  <si>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</si>
  <si>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</si>
  <si>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</si>
  <si>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</si>
  <si>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</si>
  <si>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</si>
  <si>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</si>
  <si>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</si>
  <si>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</si>
  <si>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</si>
  <si>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</si>
  <si>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</si>
  <si>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</si>
  <si>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</si>
  <si>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</si>
  <si>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</si>
  <si>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</si>
  <si>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</si>
  <si>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</si>
  <si>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</si>
  <si>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</si>
  <si>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</si>
  <si>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</si>
  <si>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</si>
  <si>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</si>
  <si>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</si>
  <si>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</si>
  <si>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</si>
  <si>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</si>
  <si>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</si>
  <si>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</si>
  <si>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</si>
  <si>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</si>
  <si>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</si>
  <si>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</si>
  <si>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</si>
  <si>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</si>
  <si>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</si>
  <si>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</si>
  <si>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</si>
  <si>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</si>
  <si>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</si>
  <si>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</si>
  <si>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</si>
  <si>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</si>
  <si>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</si>
  <si>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</si>
  <si>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</si>
  <si>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</si>
  <si>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</si>
  <si>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</si>
  <si>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</si>
  <si>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</si>
  <si>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</si>
  <si>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</si>
  <si>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</si>
  <si>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</si>
  <si>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</si>
  <si>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</si>
  <si>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</si>
  <si>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</si>
  <si>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</si>
  <si>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</si>
  <si>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</si>
  <si>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</si>
  <si>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</si>
  <si>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</si>
  <si>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</si>
  <si>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</si>
  <si>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</si>
  <si>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</si>
  <si>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</si>
  <si>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</si>
  <si>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</si>
  <si>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</si>
  <si>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</si>
  <si>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</si>
  <si>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</si>
  <si>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</si>
  <si>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</si>
  <si>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</si>
  <si>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</si>
  <si>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</si>
  <si>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</si>
  <si>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</si>
  <si>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</si>
  <si>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</si>
  <si>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</si>
  <si>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</si>
  <si>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</si>
  <si>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</si>
  <si>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</si>
  <si>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</si>
  <si>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</si>
  <si>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</si>
  <si>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</si>
  <si>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</si>
  <si>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</si>
  <si>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</si>
  <si>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</si>
  <si>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</si>
  <si>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</si>
  <si>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</si>
  <si>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</si>
  <si>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</si>
  <si>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</si>
  <si>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</si>
  <si>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</si>
  <si>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</si>
  <si>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</si>
  <si>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</si>
  <si>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</si>
  <si>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</si>
  <si>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</si>
  <si>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</si>
  <si>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</si>
  <si>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</si>
  <si>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</si>
  <si>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</si>
  <si>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沖縄県豊見城市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</si>
  <si>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</si>
  <si>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</si>
  <si>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</si>
  <si>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</si>
  <si>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</si>
  <si>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</si>
  <si>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</si>
  <si>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</si>
  <si>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</si>
  <si>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</si>
  <si>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</si>
  <si>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</si>
  <si>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</si>
  <si>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</si>
  <si>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</si>
  <si>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</si>
  <si>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</si>
  <si>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</si>
  <si>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</si>
  <si>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</si>
  <si>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育英会特別会計</t>
    <phoneticPr fontId="5"/>
  </si>
  <si>
    <t>公営墓地事業特別会計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</si>
  <si>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</si>
  <si>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</si>
  <si>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</si>
  <si>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</si>
  <si>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</si>
  <si>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</si>
  <si>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</si>
  <si>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</si>
  <si>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</si>
  <si>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</si>
  <si>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</si>
  <si>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</si>
  <si>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</si>
  <si>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</si>
  <si>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</si>
  <si>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</si>
  <si>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</si>
  <si>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</si>
  <si>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</si>
  <si>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</si>
  <si>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</si>
  <si>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</si>
  <si>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</si>
  <si>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</si>
  <si>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</si>
  <si>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</si>
  <si>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</si>
  <si>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</si>
  <si>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</si>
  <si>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</si>
  <si>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</si>
  <si>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</si>
  <si>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</si>
  <si>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</si>
  <si>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</si>
  <si>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</si>
  <si>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</si>
  <si>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</si>
  <si>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</si>
  <si>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</si>
  <si>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</si>
  <si>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</si>
  <si>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</si>
  <si>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</si>
  <si>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</si>
  <si>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</si>
  <si>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</si>
  <si>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</si>
  <si>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</si>
  <si>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</si>
  <si>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</si>
  <si>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</si>
  <si>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</si>
  <si>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</si>
  <si>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</si>
  <si>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</si>
  <si>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</si>
  <si>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</si>
  <si>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</si>
  <si>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</si>
  <si>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</si>
  <si>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</si>
  <si>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</si>
  <si>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</si>
  <si>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</si>
  <si>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</si>
  <si>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</si>
  <si>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</si>
  <si>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</si>
  <si>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</si>
  <si>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</si>
  <si>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</si>
  <si>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</si>
  <si>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</si>
  <si>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</si>
  <si>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</si>
  <si>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</si>
  <si>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</si>
  <si>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</si>
  <si>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</si>
  <si>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</si>
  <si>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</si>
  <si>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</si>
  <si>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</si>
  <si>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</si>
  <si>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</si>
  <si>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</si>
  <si>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</si>
  <si>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</si>
  <si>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</si>
  <si>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</si>
  <si>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</si>
  <si>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</si>
  <si>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</si>
  <si>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</si>
  <si>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</si>
  <si>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</si>
  <si>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</si>
  <si>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</si>
  <si>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</si>
  <si>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</si>
  <si>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</si>
  <si>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</si>
  <si>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</si>
  <si>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</si>
  <si>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</si>
  <si>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</si>
  <si>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</si>
  <si>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</si>
  <si>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</si>
  <si>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</si>
  <si>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</si>
  <si>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</si>
  <si>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</si>
  <si>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</si>
  <si>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</si>
  <si>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</si>
  <si>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</si>
  <si>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</si>
  <si>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</si>
  <si>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</si>
  <si>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</si>
  <si>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</si>
  <si>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</si>
  <si>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</si>
  <si>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</si>
  <si>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</si>
  <si>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</si>
  <si>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</si>
  <si>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</si>
  <si>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</si>
  <si>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</si>
  <si>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</si>
  <si>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</si>
  <si>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</si>
  <si>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</si>
  <si>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</si>
  <si>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</si>
  <si>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</si>
  <si>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</si>
  <si>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</si>
  <si>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</si>
  <si>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</si>
  <si>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</si>
  <si>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</si>
  <si>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</si>
  <si>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</si>
  <si>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</si>
  <si>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</si>
  <si>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</si>
  <si>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</si>
  <si>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</si>
  <si>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</si>
  <si>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7.31</t>
  </si>
  <si>
    <t>▲ 7.22</t>
  </si>
  <si>
    <t>▲ 3.21</t>
  </si>
  <si>
    <t>水道事業会計</t>
  </si>
  <si>
    <t>下水道事業会計</t>
  </si>
  <si>
    <t>一般会計</t>
  </si>
  <si>
    <t>国民健康保険特別会計</t>
  </si>
  <si>
    <t>後期高齢者医療特別会計</t>
  </si>
  <si>
    <t>公営墓地事業特別会計</t>
  </si>
  <si>
    <t>育英会特別会計</t>
  </si>
  <si>
    <t>その他会計（赤字）</t>
  </si>
  <si>
    <t>その他会計（黒字）</t>
  </si>
  <si>
    <t>R02</t>
    <phoneticPr fontId="5"/>
  </si>
  <si>
    <t>R03</t>
    <phoneticPr fontId="5"/>
  </si>
  <si>
    <t>R04</t>
    <phoneticPr fontId="5"/>
  </si>
  <si>
    <t>R05</t>
    <phoneticPr fontId="5"/>
  </si>
  <si>
    <t>R06</t>
    <phoneticPr fontId="5"/>
  </si>
  <si>
    <t>ふるさとづくり基金</t>
    <rPh sb="7" eb="9">
      <t>キキン</t>
    </rPh>
    <phoneticPr fontId="5"/>
  </si>
  <si>
    <t>こども未来基金</t>
    <rPh sb="3" eb="5">
      <t>ミライ</t>
    </rPh>
    <rPh sb="5" eb="7">
      <t>キキン</t>
    </rPh>
    <phoneticPr fontId="5"/>
  </si>
  <si>
    <t>沖縄県後期高齢者医療広域連合（一般会計等）</t>
    <rPh sb="0" eb="3">
      <t>オキナワケン</t>
    </rPh>
    <rPh sb="3" eb="5">
      <t>コウキ</t>
    </rPh>
    <rPh sb="5" eb="8">
      <t>コウレイシャ</t>
    </rPh>
    <rPh sb="8" eb="10">
      <t>イリョウ</t>
    </rPh>
    <rPh sb="10" eb="12">
      <t>コウイキ</t>
    </rPh>
    <rPh sb="12" eb="14">
      <t>レンゴウ</t>
    </rPh>
    <rPh sb="15" eb="17">
      <t>イッパン</t>
    </rPh>
    <rPh sb="17" eb="19">
      <t>カイケイ</t>
    </rPh>
    <rPh sb="19" eb="20">
      <t>トウ</t>
    </rPh>
    <phoneticPr fontId="38"/>
  </si>
  <si>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38"/>
  </si>
  <si>
    <t>沖縄県市町村自治会館管理組合</t>
  </si>
  <si>
    <t>南部広域市町村圏事務組合（一般会計）</t>
  </si>
  <si>
    <t>南部広域市町村圏事務組合（いなんせ斎苑特別会計）</t>
  </si>
  <si>
    <t>南部広域市町村圏事務組合（南斎場特別会計）</t>
  </si>
  <si>
    <t>沖縄県介護保険広域連合（一般会計）</t>
    <rPh sb="3" eb="5">
      <t>カイゴ</t>
    </rPh>
    <rPh sb="5" eb="7">
      <t>ホケン</t>
    </rPh>
    <rPh sb="7" eb="9">
      <t>コウイキ</t>
    </rPh>
    <rPh sb="9" eb="11">
      <t>レンゴウ</t>
    </rPh>
    <rPh sb="12" eb="14">
      <t>イッパン</t>
    </rPh>
    <rPh sb="14" eb="16">
      <t>カイケイ</t>
    </rPh>
    <phoneticPr fontId="3"/>
  </si>
  <si>
    <t>沖縄県介護保険広域連合（特別会計）</t>
    <rPh sb="3" eb="5">
      <t>カイゴ</t>
    </rPh>
    <rPh sb="5" eb="7">
      <t>ホケン</t>
    </rPh>
    <rPh sb="7" eb="9">
      <t>コウイキ</t>
    </rPh>
    <rPh sb="9" eb="11">
      <t>レンゴウ</t>
    </rPh>
    <rPh sb="12" eb="14">
      <t>トクベツ</t>
    </rPh>
    <rPh sb="14" eb="16">
      <t>カイケイ</t>
    </rPh>
    <phoneticPr fontId="3"/>
  </si>
  <si>
    <t>南部広域行政組合一般会計</t>
    <rPh sb="0" eb="2">
      <t>ナンブ</t>
    </rPh>
    <rPh sb="2" eb="4">
      <t>コウイキ</t>
    </rPh>
    <rPh sb="4" eb="6">
      <t>ギョウセイ</t>
    </rPh>
    <rPh sb="6" eb="8">
      <t>クミアイ</t>
    </rPh>
    <rPh sb="8" eb="10">
      <t>イッパン</t>
    </rPh>
    <rPh sb="10" eb="12">
      <t>カイケイ</t>
    </rPh>
    <phoneticPr fontId="1"/>
  </si>
  <si>
    <t>南部広域行政組合公共用地先行取得事業特別会計</t>
    <rPh sb="0" eb="2">
      <t>ナンブ</t>
    </rPh>
    <rPh sb="2" eb="4">
      <t>コウイキ</t>
    </rPh>
    <rPh sb="4" eb="6">
      <t>ギョウセイ</t>
    </rPh>
    <rPh sb="6" eb="8">
      <t>クミアイ</t>
    </rPh>
    <rPh sb="8" eb="10">
      <t>コウキョウ</t>
    </rPh>
    <rPh sb="10" eb="12">
      <t>ヨウチ</t>
    </rPh>
    <rPh sb="12" eb="14">
      <t>センコウ</t>
    </rPh>
    <rPh sb="14" eb="16">
      <t>シュトク</t>
    </rPh>
    <rPh sb="16" eb="18">
      <t>ジギョウ</t>
    </rPh>
    <rPh sb="18" eb="20">
      <t>トクベツ</t>
    </rPh>
    <rPh sb="20" eb="22">
      <t>カイケイ</t>
    </rPh>
    <phoneticPr fontId="1"/>
  </si>
  <si>
    <t>南部広域行政組合糸豊環境衛生事業特別会計</t>
    <rPh sb="0" eb="2">
      <t>ナンブ</t>
    </rPh>
    <rPh sb="2" eb="4">
      <t>コウイキ</t>
    </rPh>
    <rPh sb="4" eb="6">
      <t>ギョウセイ</t>
    </rPh>
    <rPh sb="6" eb="8">
      <t>クミアイ</t>
    </rPh>
    <rPh sb="8" eb="9">
      <t>イト</t>
    </rPh>
    <rPh sb="9" eb="10">
      <t>トヨ</t>
    </rPh>
    <rPh sb="10" eb="12">
      <t>カンキョウ</t>
    </rPh>
    <rPh sb="12" eb="14">
      <t>エイセイ</t>
    </rPh>
    <rPh sb="14" eb="16">
      <t>ジギョウ</t>
    </rPh>
    <rPh sb="16" eb="18">
      <t>トクベツ</t>
    </rPh>
    <rPh sb="18" eb="20">
      <t>カイケイ</t>
    </rPh>
    <phoneticPr fontId="1"/>
  </si>
  <si>
    <t>南部広域行政組合東部環境衛生事業特別会計</t>
    <rPh sb="0" eb="2">
      <t>ナンブ</t>
    </rPh>
    <rPh sb="2" eb="4">
      <t>コウイキ</t>
    </rPh>
    <rPh sb="4" eb="6">
      <t>ギョウセイ</t>
    </rPh>
    <rPh sb="6" eb="8">
      <t>クミアイ</t>
    </rPh>
    <rPh sb="8" eb="10">
      <t>トウブ</t>
    </rPh>
    <rPh sb="10" eb="12">
      <t>カンキョウ</t>
    </rPh>
    <rPh sb="12" eb="14">
      <t>エイセイ</t>
    </rPh>
    <rPh sb="14" eb="16">
      <t>ジギョウ</t>
    </rPh>
    <rPh sb="16" eb="18">
      <t>トクベツ</t>
    </rPh>
    <rPh sb="18" eb="20">
      <t>カイケイ</t>
    </rPh>
    <phoneticPr fontId="1"/>
  </si>
  <si>
    <t>南部広域行政組合島尻環境衛生事業特別会計</t>
    <rPh sb="0" eb="2">
      <t>ナンブ</t>
    </rPh>
    <rPh sb="2" eb="4">
      <t>コウイキ</t>
    </rPh>
    <rPh sb="4" eb="6">
      <t>ギョウセイ</t>
    </rPh>
    <rPh sb="6" eb="8">
      <t>クミアイ</t>
    </rPh>
    <rPh sb="8" eb="10">
      <t>シマジリ</t>
    </rPh>
    <rPh sb="10" eb="12">
      <t>カンキョウ</t>
    </rPh>
    <rPh sb="12" eb="14">
      <t>エイセイ</t>
    </rPh>
    <rPh sb="14" eb="16">
      <t>ジギョウ</t>
    </rPh>
    <rPh sb="16" eb="18">
      <t>トクベツ</t>
    </rPh>
    <rPh sb="18" eb="20">
      <t>カイケイ</t>
    </rPh>
    <phoneticPr fontId="1"/>
  </si>
  <si>
    <t>沖縄県市町村総合事務組合　一般会計</t>
    <rPh sb="0" eb="3">
      <t>オキナワケン</t>
    </rPh>
    <rPh sb="3" eb="6">
      <t>シチョウソン</t>
    </rPh>
    <rPh sb="6" eb="8">
      <t>ソウゴウ</t>
    </rPh>
    <rPh sb="8" eb="10">
      <t>ジム</t>
    </rPh>
    <rPh sb="10" eb="12">
      <t>クミアイ</t>
    </rPh>
    <rPh sb="13" eb="15">
      <t>イッパン</t>
    </rPh>
    <rPh sb="15" eb="17">
      <t>カイケイ</t>
    </rPh>
    <phoneticPr fontId="3"/>
  </si>
  <si>
    <t>-</t>
    <phoneticPr fontId="2"/>
  </si>
  <si>
    <t>-</t>
    <phoneticPr fontId="2"/>
  </si>
  <si>
    <t>-</t>
    <phoneticPr fontId="2"/>
  </si>
  <si>
    <t>改良住宅整備基金</t>
    <rPh sb="0" eb="4">
      <t>カイリョウジュウタク</t>
    </rPh>
    <rPh sb="4" eb="8">
      <t>セイビキキン</t>
    </rPh>
    <phoneticPr fontId="5"/>
  </si>
  <si>
    <t>教育関連施設等整備基金</t>
    <rPh sb="0" eb="4">
      <t>キョウイクカンレン</t>
    </rPh>
    <rPh sb="4" eb="7">
      <t>シセツトウ</t>
    </rPh>
    <rPh sb="7" eb="11">
      <t>セイビキキン</t>
    </rPh>
    <phoneticPr fontId="2"/>
  </si>
  <si>
    <t>地域福祉基金</t>
    <rPh sb="0" eb="6">
      <t>チイキフクシキキン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</si>
</sst>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EC22-4F60-9B06-E7B7D66882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42278</c:v>
                </c:pt>
                <c:pt idx="1">
                  <c:v>42487</c:v>
                </c:pt>
                <c:pt idx="2">
                  <c:v>68757</c:v>
                </c:pt>
                <c:pt idx="3">
                  <c:v>94729</c:v>
                </c:pt>
                <c:pt idx="4">
                  <c:v>43859</c:v>
                </c:pt>
              </c:numCache>
            </c:numRef>
          </c:val>
          <c:smooth val="0"/>
          <c:extLst>
            <c:ext xmlns:c16="http://schemas.microsoft.com/office/drawing/2014/chart" uri="{C3380CC4-5D6E-409C-BE32-E72D297353CC}">
              <c16:uniqueId val="{00000001-EC22-4F60-9B06-E7B7D66882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2.35</c:v>
                </c:pt>
                <c:pt idx="1">
                  <c:v>9.08</c:v>
                </c:pt>
                <c:pt idx="2">
                  <c:v>1.82</c:v>
                </c:pt>
                <c:pt idx="3">
                  <c:v>2.19</c:v>
                </c:pt>
                <c:pt idx="4">
                  <c:v>3.36</c:v>
                </c:pt>
              </c:numCache>
            </c:numRef>
          </c:val>
          <c:extLst>
            <c:ext xmlns:c16="http://schemas.microsoft.com/office/drawing/2014/chart" uri="{C3380CC4-5D6E-409C-BE32-E72D297353CC}">
              <c16:uniqueId val="{00000000-6C1A-4B19-946A-D0722BDE93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9.81</c:v>
                </c:pt>
                <c:pt idx="1">
                  <c:v>11.29</c:v>
                </c:pt>
                <c:pt idx="2">
                  <c:v>20.23</c:v>
                </c:pt>
                <c:pt idx="3">
                  <c:v>16.91</c:v>
                </c:pt>
                <c:pt idx="4">
                  <c:v>17.239999999999998</c:v>
                </c:pt>
              </c:numCache>
            </c:numRef>
          </c:val>
          <c:extLst>
            <c:ext xmlns:c16="http://schemas.microsoft.com/office/drawing/2014/chart" uri="{C3380CC4-5D6E-409C-BE32-E72D297353CC}">
              <c16:uniqueId val="{00000001-6C1A-4B19-946A-D0722BDE93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-7.31</c:v>
                </c:pt>
                <c:pt idx="1">
                  <c:v>8.08</c:v>
                </c:pt>
                <c:pt idx="2">
                  <c:v>-7.22</c:v>
                </c:pt>
                <c:pt idx="3">
                  <c:v>-3.21</c:v>
                </c:pt>
                <c:pt idx="4">
                  <c:v>1.27</c:v>
                </c:pt>
              </c:numCache>
            </c:numRef>
          </c:val>
          <c:smooth val="0"/>
          <c:extLst>
            <c:ext xmlns:c16="http://schemas.microsoft.com/office/drawing/2014/chart" uri="{C3380CC4-5D6E-409C-BE32-E72D297353CC}">
              <c16:uniqueId val="{00000002-6C1A-4B19-946A-D0722BDE93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17-4304-A232-C599ACC2D9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17-4304-A232-C599ACC2D9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17-4304-A232-C599ACC2D97B}"/>
            </c:ext>
          </c:extLst>
        </c:ser>
        <c:ser>
          <c:idx val="3"/>
          <c:order val="3"/>
          <c:tx>
            <c:strRef>
              <c:f>データシート!$A$30</c:f>
              <c:strCache>
                <c:ptCount val="1"/>
                <c:pt idx="0">
                  <c:v>育英会特別会計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0.04</c:v>
                </c:pt>
                <c:pt idx="4">
                  <c:v>#N/A</c:v>
                </c:pt>
                <c:pt idx="5">
                  <c:v>0.04</c:v>
                </c:pt>
                <c:pt idx="6">
                  <c:v>#N/A</c:v>
                </c:pt>
                <c:pt idx="7">
                  <c:v>0.03</c:v>
                </c:pt>
                <c:pt idx="8">
                  <c:v>#N/A</c:v>
                </c:pt>
                <c:pt idx="9">
                  <c:v>0</c:v>
                </c:pt>
              </c:numCache>
            </c:numRef>
          </c:val>
          <c:extLst>
            <c:ext xmlns:c16="http://schemas.microsoft.com/office/drawing/2014/chart" uri="{C3380CC4-5D6E-409C-BE32-E72D297353CC}">
              <c16:uniqueId val="{00000003-F517-4304-A232-C599ACC2D97B}"/>
            </c:ext>
          </c:extLst>
        </c:ser>
        <c:ser>
          <c:idx val="4"/>
          <c:order val="4"/>
          <c:tx>
            <c:strRef>
              <c:f>データシート!$A$31</c:f>
              <c:strCache>
                <c:ptCount val="1"/>
                <c:pt idx="0">
                  <c:v>公営墓地事業特別会計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517-4304-A232-C599ACC2D97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0.12</c:v>
                </c:pt>
                <c:pt idx="6">
                  <c:v>#N/A</c:v>
                </c:pt>
                <c:pt idx="7">
                  <c:v>0.03</c:v>
                </c:pt>
                <c:pt idx="8">
                  <c:v>#N/A</c:v>
                </c:pt>
                <c:pt idx="9">
                  <c:v>0.04</c:v>
                </c:pt>
              </c:numCache>
            </c:numRef>
          </c:val>
          <c:extLst>
            <c:ext xmlns:c16="http://schemas.microsoft.com/office/drawing/2014/chart" uri="{C3380CC4-5D6E-409C-BE32-E72D297353CC}">
              <c16:uniqueId val="{00000005-F517-4304-A232-C599ACC2D97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0.24</c:v>
                </c:pt>
                <c:pt idx="2">
                  <c:v>#N/A</c:v>
                </c:pt>
                <c:pt idx="3">
                  <c:v>0.11</c:v>
                </c:pt>
                <c:pt idx="4">
                  <c:v>#N/A</c:v>
                </c:pt>
                <c:pt idx="5">
                  <c:v>0.09</c:v>
                </c:pt>
                <c:pt idx="6">
                  <c:v>#N/A</c:v>
                </c:pt>
                <c:pt idx="7">
                  <c:v>0.13</c:v>
                </c:pt>
                <c:pt idx="8">
                  <c:v>#N/A</c:v>
                </c:pt>
                <c:pt idx="9">
                  <c:v>0.06</c:v>
                </c:pt>
              </c:numCache>
            </c:numRef>
          </c:val>
          <c:extLst>
            <c:ext xmlns:c16="http://schemas.microsoft.com/office/drawing/2014/chart" uri="{C3380CC4-5D6E-409C-BE32-E72D297353CC}">
              <c16:uniqueId val="{00000006-F517-4304-A232-C599ACC2D97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2.3199999999999998</c:v>
                </c:pt>
                <c:pt idx="2">
                  <c:v>#N/A</c:v>
                </c:pt>
                <c:pt idx="3">
                  <c:v>9.0299999999999994</c:v>
                </c:pt>
                <c:pt idx="4">
                  <c:v>#N/A</c:v>
                </c:pt>
                <c:pt idx="5">
                  <c:v>1.77</c:v>
                </c:pt>
                <c:pt idx="6">
                  <c:v>#N/A</c:v>
                </c:pt>
                <c:pt idx="7">
                  <c:v>2.14</c:v>
                </c:pt>
                <c:pt idx="8">
                  <c:v>#N/A</c:v>
                </c:pt>
                <c:pt idx="9">
                  <c:v>3.35</c:v>
                </c:pt>
              </c:numCache>
            </c:numRef>
          </c:val>
          <c:extLst>
            <c:ext xmlns:c16="http://schemas.microsoft.com/office/drawing/2014/chart" uri="{C3380CC4-5D6E-409C-BE32-E72D297353CC}">
              <c16:uniqueId val="{00000007-F517-4304-A232-C599ACC2D97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1.56</c:v>
                </c:pt>
                <c:pt idx="2">
                  <c:v>#N/A</c:v>
                </c:pt>
                <c:pt idx="3">
                  <c:v>1.87</c:v>
                </c:pt>
                <c:pt idx="4">
                  <c:v>#N/A</c:v>
                </c:pt>
                <c:pt idx="5">
                  <c:v>1.95</c:v>
                </c:pt>
                <c:pt idx="6">
                  <c:v>#N/A</c:v>
                </c:pt>
                <c:pt idx="7">
                  <c:v>2.46</c:v>
                </c:pt>
                <c:pt idx="8">
                  <c:v>#N/A</c:v>
                </c:pt>
                <c:pt idx="9">
                  <c:v>4.22</c:v>
                </c:pt>
              </c:numCache>
            </c:numRef>
          </c:val>
          <c:extLst>
            <c:ext xmlns:c16="http://schemas.microsoft.com/office/drawing/2014/chart" uri="{C3380CC4-5D6E-409C-BE32-E72D297353CC}">
              <c16:uniqueId val="{00000008-F517-4304-A232-C599ACC2D97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11.23</c:v>
                </c:pt>
                <c:pt idx="2">
                  <c:v>#N/A</c:v>
                </c:pt>
                <c:pt idx="3">
                  <c:v>11.35</c:v>
                </c:pt>
                <c:pt idx="4">
                  <c:v>#N/A</c:v>
                </c:pt>
                <c:pt idx="5">
                  <c:v>10.53</c:v>
                </c:pt>
                <c:pt idx="6">
                  <c:v>#N/A</c:v>
                </c:pt>
                <c:pt idx="7">
                  <c:v>9.2100000000000009</c:v>
                </c:pt>
                <c:pt idx="8">
                  <c:v>#N/A</c:v>
                </c:pt>
                <c:pt idx="9">
                  <c:v>7.96</c:v>
                </c:pt>
              </c:numCache>
            </c:numRef>
          </c:val>
          <c:extLst>
            <c:ext xmlns:c16="http://schemas.microsoft.com/office/drawing/2014/chart" uri="{C3380CC4-5D6E-409C-BE32-E72D297353CC}">
              <c16:uniqueId val="{00000009-F517-4304-A232-C599ACC2D9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1412</c:v>
                </c:pt>
                <c:pt idx="5">
                  <c:v>1402</c:v>
                </c:pt>
                <c:pt idx="8">
                  <c:v>1482</c:v>
                </c:pt>
                <c:pt idx="11">
                  <c:v>1468</c:v>
                </c:pt>
                <c:pt idx="14">
                  <c:v>1415</c:v>
                </c:pt>
              </c:numCache>
            </c:numRef>
          </c:val>
          <c:extLst>
            <c:ext xmlns:c16="http://schemas.microsoft.com/office/drawing/2014/chart" uri="{C3380CC4-5D6E-409C-BE32-E72D297353CC}">
              <c16:uniqueId val="{00000000-30A7-4EB6-BA61-62D4F4AFBF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1-30A7-4EB6-BA61-62D4F4AFBF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A7-4EB6-BA61-62D4F4AFBF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91</c:v>
                </c:pt>
                <c:pt idx="3">
                  <c:v>109</c:v>
                </c:pt>
                <c:pt idx="6">
                  <c:v>110</c:v>
                </c:pt>
                <c:pt idx="9">
                  <c:v>110</c:v>
                </c:pt>
                <c:pt idx="12">
                  <c:v>93</c:v>
                </c:pt>
              </c:numCache>
            </c:numRef>
          </c:val>
          <c:extLst>
            <c:ext xmlns:c16="http://schemas.microsoft.com/office/drawing/2014/chart" uri="{C3380CC4-5D6E-409C-BE32-E72D297353CC}">
              <c16:uniqueId val="{00000003-30A7-4EB6-BA61-62D4F4AFBF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259</c:v>
                </c:pt>
                <c:pt idx="3">
                  <c:v>250</c:v>
                </c:pt>
                <c:pt idx="6">
                  <c:v>255</c:v>
                </c:pt>
                <c:pt idx="9">
                  <c:v>255</c:v>
                </c:pt>
                <c:pt idx="12">
                  <c:v>267</c:v>
                </c:pt>
              </c:numCache>
            </c:numRef>
          </c:val>
          <c:extLst>
            <c:ext xmlns:c16="http://schemas.microsoft.com/office/drawing/2014/chart" uri="{C3380CC4-5D6E-409C-BE32-E72D297353CC}">
              <c16:uniqueId val="{00000004-30A7-4EB6-BA61-62D4F4AFBF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A7-4EB6-BA61-62D4F4AFBF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A7-4EB6-BA61-62D4F4AFBF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1998</c:v>
                </c:pt>
                <c:pt idx="3">
                  <c:v>2134</c:v>
                </c:pt>
                <c:pt idx="6">
                  <c:v>2158</c:v>
                </c:pt>
                <c:pt idx="9">
                  <c:v>2202</c:v>
                </c:pt>
                <c:pt idx="12">
                  <c:v>2281</c:v>
                </c:pt>
              </c:numCache>
            </c:numRef>
          </c:val>
          <c:extLst>
            <c:ext xmlns:c16="http://schemas.microsoft.com/office/drawing/2014/chart" uri="{C3380CC4-5D6E-409C-BE32-E72D297353CC}">
              <c16:uniqueId val="{00000007-30A7-4EB6-BA61-62D4F4AFBF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937</c:v>
                </c:pt>
                <c:pt idx="2">
                  <c:v>#N/A</c:v>
                </c:pt>
                <c:pt idx="3">
                  <c:v>#N/A</c:v>
                </c:pt>
                <c:pt idx="4">
                  <c:v>1092</c:v>
                </c:pt>
                <c:pt idx="5">
                  <c:v>#N/A</c:v>
                </c:pt>
                <c:pt idx="6">
                  <c:v>#N/A</c:v>
                </c:pt>
                <c:pt idx="7">
                  <c:v>1042</c:v>
                </c:pt>
                <c:pt idx="8">
                  <c:v>#N/A</c:v>
                </c:pt>
                <c:pt idx="9">
                  <c:v>#N/A</c:v>
                </c:pt>
                <c:pt idx="10">
                  <c:v>1100</c:v>
                </c:pt>
                <c:pt idx="11">
                  <c:v>#N/A</c:v>
                </c:pt>
                <c:pt idx="12">
                  <c:v>#N/A</c:v>
                </c:pt>
                <c:pt idx="13">
                  <c:v>1228</c:v>
                </c:pt>
                <c:pt idx="14">
                  <c:v>#N/A</c:v>
                </c:pt>
              </c:numCache>
            </c:numRef>
          </c:val>
          <c:smooth val="0"/>
          <c:extLst>
            <c:ext xmlns:c16="http://schemas.microsoft.com/office/drawing/2014/chart" uri="{C3380CC4-5D6E-409C-BE32-E72D297353CC}">
              <c16:uniqueId val="{00000008-30A7-4EB6-BA61-62D4F4AFBF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17291</c:v>
                </c:pt>
                <c:pt idx="5">
                  <c:v>16899</c:v>
                </c:pt>
                <c:pt idx="8">
                  <c:v>16129</c:v>
                </c:pt>
                <c:pt idx="11">
                  <c:v>15423</c:v>
                </c:pt>
                <c:pt idx="14">
                  <c:v>14773</c:v>
                </c:pt>
              </c:numCache>
            </c:numRef>
          </c:val>
          <c:extLst>
            <c:ext xmlns:c16="http://schemas.microsoft.com/office/drawing/2014/chart" uri="{C3380CC4-5D6E-409C-BE32-E72D297353CC}">
              <c16:uniqueId val="{00000000-FF6A-4A73-8718-A68354843C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2046</c:v>
                </c:pt>
                <c:pt idx="5">
                  <c:v>1893</c:v>
                </c:pt>
                <c:pt idx="8">
                  <c:v>1737</c:v>
                </c:pt>
                <c:pt idx="11">
                  <c:v>1578</c:v>
                </c:pt>
                <c:pt idx="14">
                  <c:v>1417</c:v>
                </c:pt>
              </c:numCache>
            </c:numRef>
          </c:val>
          <c:extLst>
            <c:ext xmlns:c16="http://schemas.microsoft.com/office/drawing/2014/chart" uri="{C3380CC4-5D6E-409C-BE32-E72D297353CC}">
              <c16:uniqueId val="{00000001-FF6A-4A73-8718-A68354843C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3152</c:v>
                </c:pt>
                <c:pt idx="5">
                  <c:v>3027</c:v>
                </c:pt>
                <c:pt idx="8">
                  <c:v>4878</c:v>
                </c:pt>
                <c:pt idx="11">
                  <c:v>3882</c:v>
                </c:pt>
                <c:pt idx="14">
                  <c:v>3605</c:v>
                </c:pt>
              </c:numCache>
            </c:numRef>
          </c:val>
          <c:extLst>
            <c:ext xmlns:c16="http://schemas.microsoft.com/office/drawing/2014/chart" uri="{C3380CC4-5D6E-409C-BE32-E72D297353CC}">
              <c16:uniqueId val="{00000002-FF6A-4A73-8718-A68354843C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6A-4A73-8718-A68354843C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6A-4A73-8718-A68354843C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6A-4A73-8718-A68354843C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546</c:v>
                </c:pt>
                <c:pt idx="3">
                  <c:v>361</c:v>
                </c:pt>
                <c:pt idx="6">
                  <c:v>121</c:v>
                </c:pt>
                <c:pt idx="9">
                  <c:v>0</c:v>
                </c:pt>
                <c:pt idx="12">
                  <c:v>0</c:v>
                </c:pt>
              </c:numCache>
            </c:numRef>
          </c:val>
          <c:extLst>
            <c:ext xmlns:c16="http://schemas.microsoft.com/office/drawing/2014/chart" uri="{C3380CC4-5D6E-409C-BE32-E72D297353CC}">
              <c16:uniqueId val="{00000006-FF6A-4A73-8718-A68354843C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907</c:v>
                </c:pt>
                <c:pt idx="3">
                  <c:v>782</c:v>
                </c:pt>
                <c:pt idx="6">
                  <c:v>667</c:v>
                </c:pt>
                <c:pt idx="9">
                  <c:v>534</c:v>
                </c:pt>
                <c:pt idx="12">
                  <c:v>431</c:v>
                </c:pt>
              </c:numCache>
            </c:numRef>
          </c:val>
          <c:extLst>
            <c:ext xmlns:c16="http://schemas.microsoft.com/office/drawing/2014/chart" uri="{C3380CC4-5D6E-409C-BE32-E72D297353CC}">
              <c16:uniqueId val="{00000007-FF6A-4A73-8718-A68354843C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2242</c:v>
                </c:pt>
                <c:pt idx="3">
                  <c:v>2296</c:v>
                </c:pt>
                <c:pt idx="6">
                  <c:v>2285</c:v>
                </c:pt>
                <c:pt idx="9">
                  <c:v>2250</c:v>
                </c:pt>
                <c:pt idx="12">
                  <c:v>2402</c:v>
                </c:pt>
              </c:numCache>
            </c:numRef>
          </c:val>
          <c:extLst>
            <c:ext xmlns:c16="http://schemas.microsoft.com/office/drawing/2014/chart" uri="{C3380CC4-5D6E-409C-BE32-E72D297353CC}">
              <c16:uniqueId val="{00000008-FF6A-4A73-8718-A68354843C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6A-4A73-8718-A68354843C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30055</c:v>
                </c:pt>
                <c:pt idx="3">
                  <c:v>29636</c:v>
                </c:pt>
                <c:pt idx="6">
                  <c:v>29546</c:v>
                </c:pt>
                <c:pt idx="9">
                  <c:v>30471</c:v>
                </c:pt>
                <c:pt idx="12">
                  <c:v>29773</c:v>
                </c:pt>
              </c:numCache>
            </c:numRef>
          </c:val>
          <c:extLst>
            <c:ext xmlns:c16="http://schemas.microsoft.com/office/drawing/2014/chart" uri="{C3380CC4-5D6E-409C-BE32-E72D297353CC}">
              <c16:uniqueId val="{0000000A-FF6A-4A73-8718-A68354843C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11261</c:v>
                </c:pt>
                <c:pt idx="2">
                  <c:v>#N/A</c:v>
                </c:pt>
                <c:pt idx="3">
                  <c:v>#N/A</c:v>
                </c:pt>
                <c:pt idx="4">
                  <c:v>11256</c:v>
                </c:pt>
                <c:pt idx="5">
                  <c:v>#N/A</c:v>
                </c:pt>
                <c:pt idx="6">
                  <c:v>#N/A</c:v>
                </c:pt>
                <c:pt idx="7">
                  <c:v>9876</c:v>
                </c:pt>
                <c:pt idx="8">
                  <c:v>#N/A</c:v>
                </c:pt>
                <c:pt idx="9">
                  <c:v>#N/A</c:v>
                </c:pt>
                <c:pt idx="10">
                  <c:v>12372</c:v>
                </c:pt>
                <c:pt idx="11">
                  <c:v>#N/A</c:v>
                </c:pt>
                <c:pt idx="12">
                  <c:v>#N/A</c:v>
                </c:pt>
                <c:pt idx="13">
                  <c:v>12811</c:v>
                </c:pt>
                <c:pt idx="14">
                  <c:v>#N/A</c:v>
                </c:pt>
              </c:numCache>
            </c:numRef>
          </c:val>
          <c:smooth val="0"/>
          <c:extLst>
            <c:ext xmlns:c16="http://schemas.microsoft.com/office/drawing/2014/chart" uri="{C3380CC4-5D6E-409C-BE32-E72D297353CC}">
              <c16:uniqueId val="{0000000B-FF6A-4A73-8718-A68354843C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2706</c:v>
                </c:pt>
                <c:pt idx="1">
                  <c:v>2326</c:v>
                </c:pt>
                <c:pt idx="2">
                  <c:v>2477</c:v>
                </c:pt>
              </c:numCache>
            </c:numRef>
          </c:val>
          <c:extLst>
            <c:ext xmlns:c16="http://schemas.microsoft.com/office/drawing/2014/chart" uri="{C3380CC4-5D6E-409C-BE32-E72D297353CC}">
              <c16:uniqueId val="{00000000-6B2F-4CF1-A16B-42FAA14C1F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727</c:v>
                </c:pt>
                <c:pt idx="1">
                  <c:v>488</c:v>
                </c:pt>
                <c:pt idx="2">
                  <c:v>573</c:v>
                </c:pt>
              </c:numCache>
            </c:numRef>
          </c:val>
          <c:extLst>
            <c:ext xmlns:c16="http://schemas.microsoft.com/office/drawing/2014/chart" uri="{C3380CC4-5D6E-409C-BE32-E72D297353CC}">
              <c16:uniqueId val="{00000001-6B2F-4CF1-A16B-42FAA14C1F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1689</c:v>
                </c:pt>
                <c:pt idx="1">
                  <c:v>1533</c:v>
                </c:pt>
                <c:pt idx="2">
                  <c:v>1255</c:v>
                </c:pt>
              </c:numCache>
            </c:numRef>
          </c:val>
          <c:extLst>
            <c:ext xmlns:c16="http://schemas.microsoft.com/office/drawing/2014/chart" uri="{C3380CC4-5D6E-409C-BE32-E72D297353CC}">
              <c16:uniqueId val="{00000002-6B2F-4CF1-A16B-42FAA14C1F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沖縄県豊見城市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市役所庁舎、消防庁舎、豊見城中学校の改築事業などの近年の大型整備事業の本格償還の影響を受け、元利償還金が増加している。</a:t>
          </a:r>
        </a:p>
        <a:p>
          <a:r>
            <a:rPr kumimoji="1" lang="ja-JP" altLang="en-US" sz="1400">
              <a:latin typeface="ＭＳ ゴシック" pitchFamily="49" charset="-128"/>
              <a:ea typeface="ＭＳ ゴシック" pitchFamily="49" charset="-128"/>
            </a:rPr>
            <a:t>　今後も豊崎中学校や防災型立体駐車場の整備事業に係る元利償還金の本格償還が予定されていることから、事業の緊急性及び必要性等をしっかりと見極めた上で、地方債の新規発行をできるだけ抑えて、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満期一括償還地方債を利用していない理由としては、償還期限の満了の日において元金の全部を償還する財力の見通しが不明なため。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沖縄県豊見城市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地方債の現在高は前年度と比べ減少したが、充当可能財源等が軒並み減少したため、将来負担費比率の分子は前年度と比べ増加している。</a:t>
          </a:r>
        </a:p>
        <a:p>
          <a:r>
            <a:rPr kumimoji="1" lang="ja-JP" altLang="en-US" sz="1400">
              <a:latin typeface="ＭＳ ゴシック" pitchFamily="49" charset="-128"/>
              <a:ea typeface="ＭＳ ゴシック" pitchFamily="49" charset="-128"/>
            </a:rPr>
            <a:t>　今後も、小中学校の長寿命化事業、給食センター整備事業、防災型立体駐車場整備事業等の大型事業が控えていることから、地方債の新規発行抑制に努めるとともに、基金残高の適正化を図り、将来の財政運営に支障を及ぼすことのない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沖縄県豊見城市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地方税や地方交付税、地方消費税交付金等の増に伴い財政調整基金及び減債基金が増加した一方、ふるさと納税の減によるふるさとづくり基金の減少等の影響で、基金全体として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や地方交付税、地方消費税交付金等の増により収支は改善されていくと思われるが、現在建設中の防災施設や、今後予定している学校の長寿命化事業があることから、これらの事業の起債償還が始まると公債費の負担も大きくなることが予想される。また、堅調な人口の伸びにより、子育て支援に係る扶助費等も増加傾向にあるため、今後はより一層、財政調整基金の取崩しを抑制し、計画的に積立額の増加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ふるさとづくり基金：豊見城市に心を寄せ、又は豊見城市のまちづくりに共感を持つ個人及び団体から寄附金を募り、豊見城市の将来像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である「ひと・そら・みどりがつなぐ響（とよ）むまち　とみぐすく」の達成に資する事業に充てるため。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こども未来基金：親と子が健やかに暮らすことができる切れ目のない子育て支援施策の充実を図る事業に充てるため。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改良住宅整備基金：豊見城市改良住宅の整備に要する資金に充てるため。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ふるさとづくり基金：ふるさとづくり寄附金が減額となった。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こども未来基金：令和３年度より創設し、ふるさとづくり寄附金等を財源として積立ていたが、ふるさとづくり寄附金の減額に伴い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改良住宅整備基金：改良住宅の老朽化に伴い維持管理費が増加しているため、減額となった。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ふるさとづくり基金：寄附額が減少傾向にあるので、更なる返礼品の充実を図り本市の魅力等を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し、積立を継続していく。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こども未来基金：ふるさとづくり寄附金のほか個人及び法人・団体等からの寄附を募り、子育て支援施策の充実を図るため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改良住宅整備基金：今後においても老朽化に伴う維持管理費の増加や長寿命化による改修等が控えていることから、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積立を継続していく。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地方税や地方交付税、地方消費税交付金等の増に伴い歳計剰余金処分が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千円となったことによる前年度比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2,477,476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や地方交付税、地方消費税交付金等の増により収支は改善されていくと思われるが、現在建設中の防災施設や、今後予定している学校の長寿命化事業があることから、これらの事業の起債償還が始まると公債費の負担も大きくなることが予想される。また、堅調な人口の伸びにより、子育て支援に係る扶助費等も増加傾向にあるため、今後はより一層、財政調整基金の取崩しを抑制し、計画的に積立額の増加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千円（減債基金条例において毎年度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千円以上積み立てることとなっている）及び臨時財政対策債償還基金費等に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74,735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今後も公債費の増額が見込まれるため、それに備え毎年度計画的に積み立てる。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65,889
65,295
19.33
32,771,308
32,200,180
482,975
14,369,656
29,773,095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概ね横ばい傾向にある。これは、堅調な人口増加や宅地開発等の影響により、市民税及び固定資産税の増加によるものである。しかし、類似団体平均を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ポイント下回っていることから、今後も更なる課税客体の把握に取り組み、引き続き財政基盤の強化を図る。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分母である経常一般財源等の地方税、法人事業税交付金等が増加した一方、人件費、物件費、扶助費等の増加に伴う一般財源等充当経常経費の増加が影響し、前年度同値の</a:t>
          </a:r>
          <a:r>
            <a:rPr kumimoji="1" lang="en-US" altLang="ja-JP" sz="1300">
              <a:latin typeface="ＭＳ Ｐゴシック" panose="020B0600070205080204" pitchFamily="50" charset="-128"/>
              <a:ea typeface="ＭＳ Ｐゴシック" panose="020B0600070205080204" pitchFamily="50" charset="-128"/>
            </a:rPr>
            <a:t>89.1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今後、国の社会保障制度におけるサービスの多様化や普通建設事業に係る起債の償還に伴う扶助費及び公債費の比率が上昇することが予想されるため、経常的な一般財源の確保に努めていく。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110807</xdr:rowOff>
    </xdr:from>
    <xdr:to>
      <xdr:col>23</xdr:col>
      <xdr:colOff>133350</xdr:colOff>
      <xdr:row>62</xdr:row>
      <xdr:rowOff>110807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0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110807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5022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62</xdr:row>
      <xdr:rowOff>20320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685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109855</xdr:rowOff>
    </xdr:from>
    <xdr:to>
      <xdr:col>11</xdr:col>
      <xdr:colOff>31750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96855"/>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60007</xdr:rowOff>
    </xdr:from>
    <xdr:to>
      <xdr:col>23</xdr:col>
      <xdr:colOff>184150</xdr:colOff>
      <xdr:row>62</xdr:row>
      <xdr:rowOff>161607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76534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60007</xdr:rowOff>
    </xdr:from>
    <xdr:to>
      <xdr:col>19</xdr:col>
      <xdr:colOff>184150</xdr:colOff>
      <xdr:row>62</xdr:row>
      <xdr:rowOff>161607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58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59055</xdr:rowOff>
    </xdr:from>
    <xdr:to>
      <xdr:col>11</xdr:col>
      <xdr:colOff>82550</xdr:colOff>
      <xdr:row>60</xdr:row>
      <xdr:rowOff>160655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128,976</a:t>
          </a:r>
          <a:r>
            <a:rPr kumimoji="1" lang="ja-JP" altLang="en-US" sz="1300">
              <a:latin typeface="ＭＳ Ｐゴシック" panose="020B0600070205080204" pitchFamily="50" charset="-128"/>
              <a:ea typeface="ＭＳ Ｐゴシック" panose="020B0600070205080204" pitchFamily="50" charset="-128"/>
            </a:rPr>
            <a:t>円となり、類似団体平均を</a:t>
          </a:r>
          <a:r>
            <a:rPr kumimoji="1" lang="en-US" altLang="ja-JP" sz="1300">
              <a:latin typeface="ＭＳ Ｐゴシック" panose="020B0600070205080204" pitchFamily="50" charset="-128"/>
              <a:ea typeface="ＭＳ Ｐゴシック" panose="020B0600070205080204" pitchFamily="50" charset="-128"/>
            </a:rPr>
            <a:t>18,534</a:t>
          </a:r>
          <a:r>
            <a:rPr kumimoji="1" lang="ja-JP" altLang="en-US" sz="1300">
              <a:latin typeface="ＭＳ Ｐゴシック" panose="020B0600070205080204" pitchFamily="50" charset="-128"/>
              <a:ea typeface="ＭＳ Ｐゴシック" panose="020B0600070205080204" pitchFamily="50" charset="-128"/>
            </a:rPr>
            <a:t>円下回っている。これまで実施してきた行政改革プラン等の取組みにより人件費等の縮減がなされてきた結果、現在においても類似団体平均を下回る水準で推移している。今後も定員適正化計画、行政改革プランに取り組み、現水準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84023</xdr:rowOff>
    </xdr:from>
    <xdr:to>
      <xdr:col>23</xdr:col>
      <xdr:colOff>133350</xdr:colOff>
      <xdr:row>80</xdr:row>
      <xdr:rowOff>127099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00023"/>
          <a:ext cx="838200" cy="4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84023</xdr:rowOff>
    </xdr:from>
    <xdr:to>
      <xdr:col>19</xdr:col>
      <xdr:colOff>133350</xdr:colOff>
      <xdr:row>80</xdr:row>
      <xdr:rowOff>112604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00023"/>
          <a:ext cx="889000" cy="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61906</xdr:rowOff>
    </xdr:from>
    <xdr:to>
      <xdr:col>15</xdr:col>
      <xdr:colOff>82550</xdr:colOff>
      <xdr:row>80</xdr:row>
      <xdr:rowOff>112604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77906"/>
          <a:ext cx="8890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61906</xdr:rowOff>
    </xdr:from>
    <xdr:to>
      <xdr:col>11</xdr:col>
      <xdr:colOff>31750</xdr:colOff>
      <xdr:row>80</xdr:row>
      <xdr:rowOff>70521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77906"/>
          <a:ext cx="889000" cy="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76299</xdr:rowOff>
    </xdr:from>
    <xdr:to>
      <xdr:col>23</xdr:col>
      <xdr:colOff>184150</xdr:colOff>
      <xdr:row>81</xdr:row>
      <xdr:rowOff>6449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9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169026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33223</xdr:rowOff>
    </xdr:from>
    <xdr:to>
      <xdr:col>19</xdr:col>
      <xdr:colOff>184150</xdr:colOff>
      <xdr:row>80</xdr:row>
      <xdr:rowOff>134823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145000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8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61804</xdr:rowOff>
    </xdr:from>
    <xdr:to>
      <xdr:col>15</xdr:col>
      <xdr:colOff>133350</xdr:colOff>
      <xdr:row>80</xdr:row>
      <xdr:rowOff>163404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2131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11106</xdr:rowOff>
    </xdr:from>
    <xdr:to>
      <xdr:col>11</xdr:col>
      <xdr:colOff>82550</xdr:colOff>
      <xdr:row>80</xdr:row>
      <xdr:rowOff>112706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122883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19721</xdr:rowOff>
    </xdr:from>
    <xdr:to>
      <xdr:col>7</xdr:col>
      <xdr:colOff>31750</xdr:colOff>
      <xdr:row>80</xdr:row>
      <xdr:rowOff>121321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131498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 昨年度と比較して職種間異動及び職員分布変動により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ポイント上昇したものの、依然として若年者層が多いことから国家公務員の水準及び全国市平均との比較において下回っている状況である。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今後も国の給与制度動向を正確に把握し、給与制度の運用及び給与制度の適正管理に努めていく。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83</xdr:row>
      <xdr:rowOff>64407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7410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83</xdr:row>
      <xdr:rowOff>98879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7410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150586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292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151493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8093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人当たりの職員数は、類似団体内平均に近く、安定してきたと分析する。</a:t>
          </a:r>
        </a:p>
        <a:p>
          <a:r>
            <a:rPr kumimoji="1" lang="ja-JP" altLang="en-US" sz="1300">
              <a:latin typeface="ＭＳ Ｐゴシック" panose="020B0600070205080204" pitchFamily="50" charset="-128"/>
              <a:ea typeface="ＭＳ Ｐゴシック" panose="020B0600070205080204" pitchFamily="50" charset="-128"/>
            </a:rPr>
            <a:t>　今後も業務量に対する適正かつ弾力的な職員配置、時機を捉えた職員採用、</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歳以降の職員が活躍できる職務への配置を実施し、適正な定員管理に努めていく。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26881</xdr:rowOff>
    </xdr:from>
    <xdr:to>
      <xdr:col>81</xdr:col>
      <xdr:colOff>44450</xdr:colOff>
      <xdr:row>61</xdr:row>
      <xdr:rowOff>71120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85331"/>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26881</xdr:rowOff>
    </xdr:from>
    <xdr:to>
      <xdr:col>77</xdr:col>
      <xdr:colOff>44450</xdr:colOff>
      <xdr:row>61</xdr:row>
      <xdr:rowOff>26881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85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162137</xdr:rowOff>
    </xdr:from>
    <xdr:to>
      <xdr:col>72</xdr:col>
      <xdr:colOff>203200</xdr:colOff>
      <xdr:row>61</xdr:row>
      <xdr:rowOff>26881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4913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60</xdr:row>
      <xdr:rowOff>166158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4913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20320</xdr:rowOff>
    </xdr:from>
    <xdr:to>
      <xdr:col>81</xdr:col>
      <xdr:colOff>95250</xdr:colOff>
      <xdr:row>61</xdr:row>
      <xdr:rowOff>121920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36847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147531</xdr:rowOff>
    </xdr:from>
    <xdr:to>
      <xdr:col>77</xdr:col>
      <xdr:colOff>95250</xdr:colOff>
      <xdr:row>61</xdr:row>
      <xdr:rowOff>77681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87858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147531</xdr:rowOff>
    </xdr:from>
    <xdr:to>
      <xdr:col>73</xdr:col>
      <xdr:colOff>44450</xdr:colOff>
      <xdr:row>61</xdr:row>
      <xdr:rowOff>77681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87858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111337</xdr:rowOff>
    </xdr:from>
    <xdr:to>
      <xdr:col>68</xdr:col>
      <xdr:colOff>203200</xdr:colOff>
      <xdr:row>61</xdr:row>
      <xdr:rowOff>41487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51664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実質公債費比率は、豊見城中学校改築事業の本格償還などの影響を受け公債費が増加したため、前年度より元利償還金の額も増加し、類似団体内平均を上回った状況で推移している。</a:t>
          </a:r>
        </a:p>
        <a:p>
          <a:r>
            <a:rPr kumimoji="1" lang="ja-JP" altLang="en-US" sz="1300">
              <a:latin typeface="ＭＳ Ｐゴシック" panose="020B0600070205080204" pitchFamily="50" charset="-128"/>
              <a:ea typeface="ＭＳ Ｐゴシック" panose="020B0600070205080204" pitchFamily="50" charset="-128"/>
            </a:rPr>
            <a:t>　今後も道路・街路、公園、防災型立体駐車場等に係る地方債償還が予定されていることから、元利償還額の増加が見込まれる。事業の優先度に応じた事業の絞り込みや緊急性及び必要性をしっかりと見極め、地方債の新規発行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906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89746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121920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826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138006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将来負担比率は、標準税収入額と普通交付税額の増加による標準財政規模の増に伴い、前年度より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ポイント減となったものの、類似団体内平均を依然として大きく上回っている。</a:t>
          </a:r>
        </a:p>
        <a:p>
          <a:r>
            <a:rPr kumimoji="1" lang="ja-JP" altLang="en-US" sz="1100">
              <a:latin typeface="ＭＳ Ｐゴシック" panose="020B0600070205080204" pitchFamily="50" charset="-128"/>
              <a:ea typeface="ＭＳ Ｐゴシック" panose="020B0600070205080204" pitchFamily="50" charset="-128"/>
            </a:rPr>
            <a:t>　類似団体平均を上回る要因として、新庁舎及び消防庁舎建設事業、学校建設事業など、近年大型事業が集中したことによる地方債残高の増が主な要因となっている。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今後も、小中学校の長寿命化事業、給食センター整備事業、防災型立体駐車場整備事業等の大型事業が控えていることから、地方債残高の増加が見込まれるため、新規地方債発行の抑制に努めていく。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5685</xdr:rowOff>
    </xdr:from>
    <xdr:to>
      <xdr:col>81</xdr:col>
      <xdr:colOff>44450</xdr:colOff>
      <xdr:row>20</xdr:row>
      <xdr:rowOff>24069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434685"/>
          <a:ext cx="8382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167035</xdr:rowOff>
    </xdr:from>
    <xdr:to>
      <xdr:col>77</xdr:col>
      <xdr:colOff>44450</xdr:colOff>
      <xdr:row>20</xdr:row>
      <xdr:rowOff>24069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253135"/>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167035</xdr:rowOff>
    </xdr:from>
    <xdr:to>
      <xdr:col>72</xdr:col>
      <xdr:colOff>203200</xdr:colOff>
      <xdr:row>19</xdr:row>
      <xdr:rowOff>124278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53135"/>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124278</xdr:rowOff>
    </xdr:from>
    <xdr:to>
      <xdr:col>68</xdr:col>
      <xdr:colOff>152400</xdr:colOff>
      <xdr:row>20</xdr:row>
      <xdr:rowOff>58541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81828"/>
          <a:ext cx="8890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126335</xdr:rowOff>
    </xdr:from>
    <xdr:to>
      <xdr:col>81</xdr:col>
      <xdr:colOff>95250</xdr:colOff>
      <xdr:row>20</xdr:row>
      <xdr:rowOff>56485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3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98412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35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144719</xdr:rowOff>
    </xdr:from>
    <xdr:to>
      <xdr:col>77</xdr:col>
      <xdr:colOff>95250</xdr:colOff>
      <xdr:row>20</xdr:row>
      <xdr:rowOff>74869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4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59646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48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116235</xdr:rowOff>
    </xdr:from>
    <xdr:to>
      <xdr:col>73</xdr:col>
      <xdr:colOff>44450</xdr:colOff>
      <xdr:row>19</xdr:row>
      <xdr:rowOff>46385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31162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8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73478</xdr:rowOff>
    </xdr:from>
    <xdr:to>
      <xdr:col>68</xdr:col>
      <xdr:colOff>203200</xdr:colOff>
      <xdr:row>20</xdr:row>
      <xdr:rowOff>3628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159855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7741</xdr:rowOff>
    </xdr:from>
    <xdr:to>
      <xdr:col>64</xdr:col>
      <xdr:colOff>152400</xdr:colOff>
      <xdr:row>20</xdr:row>
      <xdr:rowOff>109341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94118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2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65,889
65,295
19.33
32,771,308
32,200,180
482,975
14,369,656
29,773,095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％となった。一般職員および会計年度任用職員の報酬改定により経常経費自体は増加したものの、地方交付税等の経常一般財源等の分母の増により比率は減少したと考えられる。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人口増加に伴う行政ニーズの多様化、行政需要の高まりに対応すべく、今後も引き続き事務事業全般の見直しを行うと伴に、定員管理計画に基づき、職員の配置・管理に努める。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31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ポイントと大幅に下回る</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％となった。今後においても物価高、労務単価等の増加に伴い経費の増加が見込まれるため、管理経費等の見直しを図りコスト削減に努める。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749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50800</xdr:rowOff>
    </xdr:from>
    <xdr:to>
      <xdr:col>78</xdr:col>
      <xdr:colOff>69850</xdr:colOff>
      <xdr:row>13</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79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50800</xdr:rowOff>
    </xdr:from>
    <xdr:to>
      <xdr:col>73</xdr:col>
      <xdr:colOff>180975</xdr:colOff>
      <xdr:row>13</xdr:row>
      <xdr:rowOff>98425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796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98425</xdr:rowOff>
    </xdr:from>
    <xdr:to>
      <xdr:col>69</xdr:col>
      <xdr:colOff>92075</xdr:colOff>
      <xdr:row>13</xdr:row>
      <xdr:rowOff>136525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27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0</xdr:rowOff>
    </xdr:from>
    <xdr:to>
      <xdr:col>74</xdr:col>
      <xdr:colOff>31750</xdr:colOff>
      <xdr:row>13</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9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47625</xdr:rowOff>
    </xdr:from>
    <xdr:to>
      <xdr:col>69</xdr:col>
      <xdr:colOff>142875</xdr:colOff>
      <xdr:row>13</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85725</xdr:rowOff>
    </xdr:from>
    <xdr:to>
      <xdr:col>65</xdr:col>
      <xdr:colOff>53975</xdr:colOff>
      <xdr:row>14</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ポイントと大幅に上回る</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％となり、類似団体中２番目に高い水準である。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障がい福祉サービス費等給付費、児童手当事業、こども医療費助成等の増加により経常経費自体は増加したものの、地方交付税等の経常一般財源等の分母の増により比率に減少したと考えられる。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60</xdr:row>
      <xdr:rowOff>81280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29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53357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81280</xdr:rowOff>
    </xdr:from>
    <xdr:to>
      <xdr:col>24</xdr:col>
      <xdr:colOff>114300</xdr:colOff>
      <xdr:row>60</xdr:row>
      <xdr:rowOff>81280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73660</xdr:rowOff>
    </xdr:from>
    <xdr:to>
      <xdr:col>24</xdr:col>
      <xdr:colOff>25400</xdr:colOff>
      <xdr:row>60</xdr:row>
      <xdr:rowOff>119380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360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77487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07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27940</xdr:rowOff>
    </xdr:from>
    <xdr:to>
      <xdr:col>19</xdr:col>
      <xdr:colOff>187325</xdr:colOff>
      <xdr:row>60</xdr:row>
      <xdr:rowOff>119380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14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53340</xdr:rowOff>
    </xdr:from>
    <xdr:to>
      <xdr:col>20</xdr:col>
      <xdr:colOff>38100</xdr:colOff>
      <xdr:row>56</xdr:row>
      <xdr:rowOff>154940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39370</xdr:rowOff>
    </xdr:from>
    <xdr:to>
      <xdr:col>15</xdr:col>
      <xdr:colOff>98425</xdr:colOff>
      <xdr:row>60</xdr:row>
      <xdr:rowOff>27940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549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163830</xdr:rowOff>
    </xdr:from>
    <xdr:to>
      <xdr:col>15</xdr:col>
      <xdr:colOff>149225</xdr:colOff>
      <xdr:row>56</xdr:row>
      <xdr:rowOff>93980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104157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39370</xdr:rowOff>
    </xdr:from>
    <xdr:to>
      <xdr:col>11</xdr:col>
      <xdr:colOff>9525</xdr:colOff>
      <xdr:row>59</xdr:row>
      <xdr:rowOff>168910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549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125730</xdr:rowOff>
    </xdr:from>
    <xdr:to>
      <xdr:col>11</xdr:col>
      <xdr:colOff>60325</xdr:colOff>
      <xdr:row>56</xdr:row>
      <xdr:rowOff>55880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66057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22860</xdr:rowOff>
    </xdr:from>
    <xdr:to>
      <xdr:col>24</xdr:col>
      <xdr:colOff>76200</xdr:colOff>
      <xdr:row>60</xdr:row>
      <xdr:rowOff>124460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102887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1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68580</xdr:rowOff>
    </xdr:from>
    <xdr:to>
      <xdr:col>20</xdr:col>
      <xdr:colOff>38100</xdr:colOff>
      <xdr:row>60</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154957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148590</xdr:rowOff>
    </xdr:from>
    <xdr:to>
      <xdr:col>15</xdr:col>
      <xdr:colOff>149225</xdr:colOff>
      <xdr:row>60</xdr:row>
      <xdr:rowOff>78740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63517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160020</xdr:rowOff>
    </xdr:from>
    <xdr:to>
      <xdr:col>11</xdr:col>
      <xdr:colOff>60325</xdr:colOff>
      <xdr:row>59</xdr:row>
      <xdr:rowOff>90170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74947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118110</xdr:rowOff>
    </xdr:from>
    <xdr:to>
      <xdr:col>6</xdr:col>
      <xdr:colOff>171450</xdr:colOff>
      <xdr:row>60</xdr:row>
      <xdr:rowOff>48260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33037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ポイント下回った。その他経費については、主に道路や学校の維持補修費や国民健康保険事業特別会計への繰出金が挙げられる。</a:t>
          </a:r>
        </a:p>
        <a:p>
          <a:r>
            <a:rPr kumimoji="1" lang="ja-JP" altLang="en-US" sz="1300">
              <a:latin typeface="ＭＳ Ｐゴシック" panose="020B0600070205080204" pitchFamily="50" charset="-128"/>
              <a:ea typeface="ＭＳ Ｐゴシック" panose="020B0600070205080204" pitchFamily="50" charset="-128"/>
            </a:rPr>
            <a:t>　今後も維持補修費の緊急性及び必要性をしっかりと精査する等、適正な執行に努める。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56</xdr:row>
      <xdr:rowOff>122428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14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113284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05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87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159004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87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88155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1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62484</xdr:rowOff>
    </xdr:from>
    <xdr:to>
      <xdr:col>78</xdr:col>
      <xdr:colOff>120650</xdr:colOff>
      <xdr:row>56</xdr:row>
      <xdr:rowOff>164084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35052</xdr:rowOff>
    </xdr:from>
    <xdr:to>
      <xdr:col>69</xdr:col>
      <xdr:colOff>142875</xdr:colOff>
      <xdr:row>56</xdr:row>
      <xdr:rowOff>136652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％となった。経常経費自体は減少したが、特定財源の減により比率は増加したと考えられる。</a:t>
          </a: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ポイント下回る結果となっているが、今後も支出水準の妥当性、事業効果を見極め、適正な執行に努める。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020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020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35</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471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35</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471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152163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た。主な要因は、学校関連施設等に係る償還開始によるものである。今後も、近年の学校新築及や改築事業、防災型立体駐車場等の起債償還が順次開始されることから、普通建設事業費の緊急性及び必要性を精査し、引き続き起債発行額が将来の財政運営に支障を及ぼすことの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95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8889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10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75.1</a:t>
          </a:r>
          <a:r>
            <a:rPr kumimoji="1" lang="ja-JP" altLang="en-US" sz="1300">
              <a:latin typeface="ＭＳ Ｐゴシック" panose="020B0600070205080204" pitchFamily="50" charset="-128"/>
              <a:ea typeface="ＭＳ Ｐゴシック" panose="020B0600070205080204" pitchFamily="50" charset="-128"/>
            </a:rPr>
            <a:t>％となっている。本市における当該経費については主に人件費、扶助費が占めており、人件費については類似団体平均とほぼ同水準となっているものの、扶助費については類似団体平均と比べ大幅に高い水準となっていることから、今後も更なる適正化を図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113284</xdr:rowOff>
    </xdr:from>
    <xdr:to>
      <xdr:col>82</xdr:col>
      <xdr:colOff>107950</xdr:colOff>
      <xdr:row>74</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005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74</xdr:row>
      <xdr:rowOff>113284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411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33274</xdr:rowOff>
    </xdr:from>
    <xdr:to>
      <xdr:col>73</xdr:col>
      <xdr:colOff>180975</xdr:colOff>
      <xdr:row>74</xdr:row>
      <xdr:rowOff>53848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5491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33274</xdr:rowOff>
    </xdr:from>
    <xdr:to>
      <xdr:col>69</xdr:col>
      <xdr:colOff>92075</xdr:colOff>
      <xdr:row>75</xdr:row>
      <xdr:rowOff>14986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549124"/>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97299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1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62484</xdr:rowOff>
    </xdr:from>
    <xdr:to>
      <xdr:col>78</xdr:col>
      <xdr:colOff>120650</xdr:colOff>
      <xdr:row>74</xdr:row>
      <xdr:rowOff>164084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2811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1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xdr:rowOff>
    </xdr:from>
    <xdr:to>
      <xdr:col>74</xdr:col>
      <xdr:colOff>31750</xdr:colOff>
      <xdr:row>74</xdr:row>
      <xdr:rowOff>104648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114825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153924</xdr:rowOff>
    </xdr:from>
    <xdr:to>
      <xdr:col>69</xdr:col>
      <xdr:colOff>142875</xdr:colOff>
      <xdr:row>73</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4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94251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6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50563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150914</xdr:rowOff>
    </xdr:from>
    <xdr:to>
      <xdr:col>29</xdr:col>
      <xdr:colOff>127000</xdr:colOff>
      <xdr:row>20</xdr:row>
      <xdr:rowOff>69050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56089"/>
          <a:ext cx="647700" cy="8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69050</xdr:rowOff>
    </xdr:from>
    <xdr:to>
      <xdr:col>26</xdr:col>
      <xdr:colOff>50800</xdr:colOff>
      <xdr:row>20</xdr:row>
      <xdr:rowOff>78410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45675"/>
          <a:ext cx="698500" cy="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78410</xdr:rowOff>
    </xdr:from>
    <xdr:to>
      <xdr:col>22</xdr:col>
      <xdr:colOff>114300</xdr:colOff>
      <xdr:row>20</xdr:row>
      <xdr:rowOff>88468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5035"/>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88468</xdr:rowOff>
    </xdr:from>
    <xdr:to>
      <xdr:col>18</xdr:col>
      <xdr:colOff>177800</xdr:colOff>
      <xdr:row>20</xdr:row>
      <xdr:rowOff>142202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65093"/>
          <a:ext cx="698500" cy="5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100114</xdr:rowOff>
    </xdr:from>
    <xdr:to>
      <xdr:col>29</xdr:col>
      <xdr:colOff>177800</xdr:colOff>
      <xdr:row>20</xdr:row>
      <xdr:rowOff>30264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05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72191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18250</xdr:rowOff>
    </xdr:from>
    <xdr:to>
      <xdr:col>26</xdr:col>
      <xdr:colOff>101600</xdr:colOff>
      <xdr:row>20</xdr:row>
      <xdr:rowOff>119850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94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104627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1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27610</xdr:rowOff>
    </xdr:from>
    <xdr:to>
      <xdr:col>22</xdr:col>
      <xdr:colOff>165100</xdr:colOff>
      <xdr:row>20</xdr:row>
      <xdr:rowOff>129210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113987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37668</xdr:rowOff>
    </xdr:from>
    <xdr:to>
      <xdr:col>19</xdr:col>
      <xdr:colOff>38100</xdr:colOff>
      <xdr:row>20</xdr:row>
      <xdr:rowOff>139268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14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124045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0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91402</xdr:rowOff>
    </xdr:from>
    <xdr:to>
      <xdr:col>15</xdr:col>
      <xdr:colOff>101600</xdr:colOff>
      <xdr:row>21</xdr:row>
      <xdr:rowOff>21552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8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6329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5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65115</xdr:rowOff>
    </xdr:from>
    <xdr:to>
      <xdr:col>29</xdr:col>
      <xdr:colOff>127000</xdr:colOff>
      <xdr:row>35</xdr:row>
      <xdr:rowOff>130201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75465"/>
          <a:ext cx="647700" cy="65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130201</xdr:rowOff>
    </xdr:from>
    <xdr:to>
      <xdr:col>26</xdr:col>
      <xdr:colOff>50800</xdr:colOff>
      <xdr:row>35</xdr:row>
      <xdr:rowOff>158645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40551"/>
          <a:ext cx="698500" cy="2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132683</xdr:rowOff>
    </xdr:from>
    <xdr:to>
      <xdr:col>22</xdr:col>
      <xdr:colOff>114300</xdr:colOff>
      <xdr:row>35</xdr:row>
      <xdr:rowOff>158645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43033"/>
          <a:ext cx="6985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132683</xdr:rowOff>
    </xdr:from>
    <xdr:to>
      <xdr:col>18</xdr:col>
      <xdr:colOff>177800</xdr:colOff>
      <xdr:row>35</xdr:row>
      <xdr:rowOff>208741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43033"/>
          <a:ext cx="698500" cy="7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14315</xdr:rowOff>
    </xdr:from>
    <xdr:to>
      <xdr:col>29</xdr:col>
      <xdr:colOff>177800</xdr:colOff>
      <xdr:row>35</xdr:row>
      <xdr:rowOff>115915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202292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6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79401</xdr:rowOff>
    </xdr:from>
    <xdr:to>
      <xdr:col>26</xdr:col>
      <xdr:colOff>101600</xdr:colOff>
      <xdr:row>35</xdr:row>
      <xdr:rowOff>181001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8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191178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58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107845</xdr:rowOff>
    </xdr:from>
    <xdr:to>
      <xdr:col>22</xdr:col>
      <xdr:colOff>165100</xdr:colOff>
      <xdr:row>35</xdr:row>
      <xdr:rowOff>209445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1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219622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8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81883</xdr:rowOff>
    </xdr:from>
    <xdr:to>
      <xdr:col>19</xdr:col>
      <xdr:colOff>38100</xdr:colOff>
      <xdr:row>35</xdr:row>
      <xdr:rowOff>183483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193660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157941</xdr:rowOff>
    </xdr:from>
    <xdr:to>
      <xdr:col>15</xdr:col>
      <xdr:colOff>101600</xdr:colOff>
      <xdr:row>35</xdr:row>
      <xdr:rowOff>259541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68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244318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5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65,889
65,295
19.33
32,771,308
32,200,180
482,975
14,369,656
29,773,095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50301</xdr:rowOff>
    </xdr:from>
    <xdr:to>
      <xdr:col>24</xdr:col>
      <xdr:colOff>63500</xdr:colOff>
      <xdr:row>37</xdr:row>
      <xdr:rowOff>132842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3951"/>
          <a:ext cx="838200" cy="8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132842</xdr:rowOff>
    </xdr:from>
    <xdr:to>
      <xdr:col>19</xdr:col>
      <xdr:colOff>177800</xdr:colOff>
      <xdr:row>37</xdr:row>
      <xdr:rowOff>142884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6492"/>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142884</xdr:rowOff>
    </xdr:from>
    <xdr:to>
      <xdr:col>15</xdr:col>
      <xdr:colOff>50800</xdr:colOff>
      <xdr:row>37</xdr:row>
      <xdr:rowOff>149824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6534"/>
          <a:ext cx="8890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149824</xdr:rowOff>
    </xdr:from>
    <xdr:to>
      <xdr:col>10</xdr:col>
      <xdr:colOff>114300</xdr:colOff>
      <xdr:row>38</xdr:row>
      <xdr:rowOff>35818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3474"/>
          <a:ext cx="889000" cy="5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170951</xdr:rowOff>
    </xdr:from>
    <xdr:to>
      <xdr:col>24</xdr:col>
      <xdr:colOff>114300</xdr:colOff>
      <xdr:row>37</xdr:row>
      <xdr:rowOff>101101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149378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82042</xdr:rowOff>
    </xdr:from>
    <xdr:to>
      <xdr:col>20</xdr:col>
      <xdr:colOff>38100</xdr:colOff>
      <xdr:row>38</xdr:row>
      <xdr:rowOff>12192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3319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92084</xdr:rowOff>
    </xdr:from>
    <xdr:to>
      <xdr:col>15</xdr:col>
      <xdr:colOff>101600</xdr:colOff>
      <xdr:row>38</xdr:row>
      <xdr:rowOff>22234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13361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99024</xdr:rowOff>
    </xdr:from>
    <xdr:to>
      <xdr:col>10</xdr:col>
      <xdr:colOff>165100</xdr:colOff>
      <xdr:row>38</xdr:row>
      <xdr:rowOff>29173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20300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156468</xdr:rowOff>
    </xdr:from>
    <xdr:to>
      <xdr:col>6</xdr:col>
      <xdr:colOff>38100</xdr:colOff>
      <xdr:row>38</xdr:row>
      <xdr:rowOff>86618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77745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74474</xdr:rowOff>
    </xdr:from>
    <xdr:to>
      <xdr:col>24</xdr:col>
      <xdr:colOff>63500</xdr:colOff>
      <xdr:row>58</xdr:row>
      <xdr:rowOff>90688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8574"/>
          <a:ext cx="838200" cy="1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62015</xdr:rowOff>
    </xdr:from>
    <xdr:to>
      <xdr:col>19</xdr:col>
      <xdr:colOff>177800</xdr:colOff>
      <xdr:row>58</xdr:row>
      <xdr:rowOff>90688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6115"/>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62015</xdr:rowOff>
    </xdr:from>
    <xdr:to>
      <xdr:col>15</xdr:col>
      <xdr:colOff>50800</xdr:colOff>
      <xdr:row>58</xdr:row>
      <xdr:rowOff>105214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6115"/>
          <a:ext cx="889000" cy="4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86374</xdr:rowOff>
    </xdr:from>
    <xdr:to>
      <xdr:col>10</xdr:col>
      <xdr:colOff>114300</xdr:colOff>
      <xdr:row>58</xdr:row>
      <xdr:rowOff>105214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30474"/>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23674</xdr:rowOff>
    </xdr:from>
    <xdr:to>
      <xdr:col>24</xdr:col>
      <xdr:colOff>114300</xdr:colOff>
      <xdr:row>58</xdr:row>
      <xdr:rowOff>125274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39888</xdr:rowOff>
    </xdr:from>
    <xdr:to>
      <xdr:col>20</xdr:col>
      <xdr:colOff>38100</xdr:colOff>
      <xdr:row>58</xdr:row>
      <xdr:rowOff>141488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132615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11215</xdr:rowOff>
    </xdr:from>
    <xdr:to>
      <xdr:col>15</xdr:col>
      <xdr:colOff>101600</xdr:colOff>
      <xdr:row>58</xdr:row>
      <xdr:rowOff>112815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103942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54414</xdr:rowOff>
    </xdr:from>
    <xdr:to>
      <xdr:col>10</xdr:col>
      <xdr:colOff>165100</xdr:colOff>
      <xdr:row>58</xdr:row>
      <xdr:rowOff>156014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147141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35574</xdr:rowOff>
    </xdr:from>
    <xdr:to>
      <xdr:col>6</xdr:col>
      <xdr:colOff>38100</xdr:colOff>
      <xdr:row>58</xdr:row>
      <xdr:rowOff>137174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128301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152845</xdr:rowOff>
    </xdr:from>
    <xdr:to>
      <xdr:col>24</xdr:col>
      <xdr:colOff>63500</xdr:colOff>
      <xdr:row>78</xdr:row>
      <xdr:rowOff>14312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54495"/>
          <a:ext cx="8382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4369</xdr:rowOff>
    </xdr:from>
    <xdr:to>
      <xdr:col>19</xdr:col>
      <xdr:colOff>177800</xdr:colOff>
      <xdr:row>78</xdr:row>
      <xdr:rowOff>14312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77469"/>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4369</xdr:rowOff>
    </xdr:from>
    <xdr:to>
      <xdr:col>15</xdr:col>
      <xdr:colOff>50800</xdr:colOff>
      <xdr:row>78</xdr:row>
      <xdr:rowOff>35992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77469"/>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24181</xdr:rowOff>
    </xdr:from>
    <xdr:to>
      <xdr:col>10</xdr:col>
      <xdr:colOff>114300</xdr:colOff>
      <xdr:row>78</xdr:row>
      <xdr:rowOff>35992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39728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102045</xdr:rowOff>
    </xdr:from>
    <xdr:to>
      <xdr:col>24</xdr:col>
      <xdr:colOff>114300</xdr:colOff>
      <xdr:row>78</xdr:row>
      <xdr:rowOff>32195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124922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5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134962</xdr:rowOff>
    </xdr:from>
    <xdr:to>
      <xdr:col>20</xdr:col>
      <xdr:colOff>38100</xdr:colOff>
      <xdr:row>78</xdr:row>
      <xdr:rowOff>65112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3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81639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1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125019</xdr:rowOff>
    </xdr:from>
    <xdr:to>
      <xdr:col>15</xdr:col>
      <xdr:colOff>101600</xdr:colOff>
      <xdr:row>78</xdr:row>
      <xdr:rowOff>55169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71696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156642</xdr:rowOff>
    </xdr:from>
    <xdr:to>
      <xdr:col>10</xdr:col>
      <xdr:colOff>165100</xdr:colOff>
      <xdr:row>78</xdr:row>
      <xdr:rowOff>86792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103319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3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144831</xdr:rowOff>
    </xdr:from>
    <xdr:to>
      <xdr:col>6</xdr:col>
      <xdr:colOff>38100</xdr:colOff>
      <xdr:row>78</xdr:row>
      <xdr:rowOff>74981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66108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3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114489</xdr:rowOff>
    </xdr:from>
    <xdr:to>
      <xdr:col>24</xdr:col>
      <xdr:colOff>63500</xdr:colOff>
      <xdr:row>93</xdr:row>
      <xdr:rowOff>120867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5887889"/>
          <a:ext cx="838200" cy="17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120867</xdr:rowOff>
    </xdr:from>
    <xdr:to>
      <xdr:col>19</xdr:col>
      <xdr:colOff>177800</xdr:colOff>
      <xdr:row>93</xdr:row>
      <xdr:rowOff>158021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065717"/>
          <a:ext cx="889000" cy="3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80231</xdr:rowOff>
    </xdr:from>
    <xdr:to>
      <xdr:col>15</xdr:col>
      <xdr:colOff>50800</xdr:colOff>
      <xdr:row>93</xdr:row>
      <xdr:rowOff>158021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025081"/>
          <a:ext cx="889000" cy="7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80231</xdr:rowOff>
    </xdr:from>
    <xdr:to>
      <xdr:col>10</xdr:col>
      <xdr:colOff>114300</xdr:colOff>
      <xdr:row>95</xdr:row>
      <xdr:rowOff>99118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25081"/>
          <a:ext cx="889000" cy="3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71025</xdr:rowOff>
    </xdr:from>
    <xdr:to>
      <xdr:col>6</xdr:col>
      <xdr:colOff>38100</xdr:colOff>
      <xdr:row>99</xdr:row>
      <xdr:rowOff>1175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163752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6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63689</xdr:rowOff>
    </xdr:from>
    <xdr:to>
      <xdr:col>24</xdr:col>
      <xdr:colOff>114300</xdr:colOff>
      <xdr:row>92</xdr:row>
      <xdr:rowOff>165289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8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86566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6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70067</xdr:rowOff>
    </xdr:from>
    <xdr:to>
      <xdr:col>20</xdr:col>
      <xdr:colOff>38100</xdr:colOff>
      <xdr:row>94</xdr:row>
      <xdr:rowOff>217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16744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7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107221</xdr:rowOff>
    </xdr:from>
    <xdr:to>
      <xdr:col>15</xdr:col>
      <xdr:colOff>101600</xdr:colOff>
      <xdr:row>94</xdr:row>
      <xdr:rowOff>37371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0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53898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58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29431</xdr:rowOff>
    </xdr:from>
    <xdr:to>
      <xdr:col>10</xdr:col>
      <xdr:colOff>165100</xdr:colOff>
      <xdr:row>93</xdr:row>
      <xdr:rowOff>131031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59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147558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7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48318</xdr:rowOff>
    </xdr:from>
    <xdr:to>
      <xdr:col>6</xdr:col>
      <xdr:colOff>38100</xdr:colOff>
      <xdr:row>95</xdr:row>
      <xdr:rowOff>149918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3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166445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1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152471</xdr:rowOff>
    </xdr:from>
    <xdr:to>
      <xdr:col>55</xdr:col>
      <xdr:colOff>0</xdr:colOff>
      <xdr:row>37</xdr:row>
      <xdr:rowOff>77338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4671"/>
          <a:ext cx="838200" cy="9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152471</xdr:rowOff>
    </xdr:from>
    <xdr:to>
      <xdr:col>50</xdr:col>
      <xdr:colOff>114300</xdr:colOff>
      <xdr:row>37</xdr:row>
      <xdr:rowOff>8903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24671"/>
          <a:ext cx="889000" cy="2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8903</xdr:rowOff>
    </xdr:from>
    <xdr:to>
      <xdr:col>45</xdr:col>
      <xdr:colOff>177800</xdr:colOff>
      <xdr:row>37</xdr:row>
      <xdr:rowOff>127600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52553"/>
          <a:ext cx="889000" cy="11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39550</xdr:rowOff>
    </xdr:from>
    <xdr:to>
      <xdr:col>41</xdr:col>
      <xdr:colOff>50800</xdr:colOff>
      <xdr:row>37</xdr:row>
      <xdr:rowOff>127600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97400"/>
          <a:ext cx="889000" cy="77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26538</xdr:rowOff>
    </xdr:from>
    <xdr:to>
      <xdr:col>55</xdr:col>
      <xdr:colOff>50800</xdr:colOff>
      <xdr:row>37</xdr:row>
      <xdr:rowOff>128138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4965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101671</xdr:rowOff>
    </xdr:from>
    <xdr:to>
      <xdr:col>50</xdr:col>
      <xdr:colOff>165100</xdr:colOff>
      <xdr:row>37</xdr:row>
      <xdr:rowOff>31821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22948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6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129553</xdr:rowOff>
    </xdr:from>
    <xdr:to>
      <xdr:col>46</xdr:col>
      <xdr:colOff>38100</xdr:colOff>
      <xdr:row>37</xdr:row>
      <xdr:rowOff>59703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50830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76800</xdr:rowOff>
    </xdr:from>
    <xdr:to>
      <xdr:col>41</xdr:col>
      <xdr:colOff>101600</xdr:colOff>
      <xdr:row>38</xdr:row>
      <xdr:rowOff>6950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169526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1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160200</xdr:rowOff>
    </xdr:from>
    <xdr:to>
      <xdr:col>36</xdr:col>
      <xdr:colOff>165100</xdr:colOff>
      <xdr:row>33</xdr:row>
      <xdr:rowOff>90350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81477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3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96386</xdr:rowOff>
    </xdr:from>
    <xdr:to>
      <xdr:col>55</xdr:col>
      <xdr:colOff>0</xdr:colOff>
      <xdr:row>56</xdr:row>
      <xdr:rowOff>135792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183236"/>
          <a:ext cx="838200" cy="55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96386</xdr:rowOff>
    </xdr:from>
    <xdr:to>
      <xdr:col>50</xdr:col>
      <xdr:colOff>114300</xdr:colOff>
      <xdr:row>55</xdr:row>
      <xdr:rowOff>36209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183236"/>
          <a:ext cx="889000" cy="28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36209</xdr:rowOff>
    </xdr:from>
    <xdr:to>
      <xdr:col>45</xdr:col>
      <xdr:colOff>177800</xdr:colOff>
      <xdr:row>56</xdr:row>
      <xdr:rowOff>150727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65959"/>
          <a:ext cx="889000" cy="28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150727</xdr:rowOff>
    </xdr:from>
    <xdr:to>
      <xdr:col>41</xdr:col>
      <xdr:colOff>50800</xdr:colOff>
      <xdr:row>56</xdr:row>
      <xdr:rowOff>153002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51927"/>
          <a:ext cx="8890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84992</xdr:rowOff>
    </xdr:from>
    <xdr:to>
      <xdr:col>55</xdr:col>
      <xdr:colOff>50800</xdr:colOff>
      <xdr:row>57</xdr:row>
      <xdr:rowOff>15142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8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63419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6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45586</xdr:rowOff>
    </xdr:from>
    <xdr:to>
      <xdr:col>50</xdr:col>
      <xdr:colOff>165100</xdr:colOff>
      <xdr:row>53</xdr:row>
      <xdr:rowOff>147186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1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163713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156859</xdr:rowOff>
    </xdr:from>
    <xdr:to>
      <xdr:col>46</xdr:col>
      <xdr:colOff>38100</xdr:colOff>
      <xdr:row>55</xdr:row>
      <xdr:rowOff>87009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1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103536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99927</xdr:rowOff>
    </xdr:from>
    <xdr:to>
      <xdr:col>41</xdr:col>
      <xdr:colOff>101600</xdr:colOff>
      <xdr:row>57</xdr:row>
      <xdr:rowOff>30077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21204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9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102202</xdr:rowOff>
    </xdr:from>
    <xdr:to>
      <xdr:col>36</xdr:col>
      <xdr:colOff>165100</xdr:colOff>
      <xdr:row>57</xdr:row>
      <xdr:rowOff>32352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23479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9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70872</xdr:rowOff>
    </xdr:from>
    <xdr:to>
      <xdr:col>55</xdr:col>
      <xdr:colOff>0</xdr:colOff>
      <xdr:row>76</xdr:row>
      <xdr:rowOff>14903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072372"/>
          <a:ext cx="838200" cy="97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70872</xdr:rowOff>
    </xdr:from>
    <xdr:to>
      <xdr:col>50</xdr:col>
      <xdr:colOff>114300</xdr:colOff>
      <xdr:row>75</xdr:row>
      <xdr:rowOff>42735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072372"/>
          <a:ext cx="889000" cy="8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42735</xdr:rowOff>
    </xdr:from>
    <xdr:to>
      <xdr:col>45</xdr:col>
      <xdr:colOff>177800</xdr:colOff>
      <xdr:row>77</xdr:row>
      <xdr:rowOff>87598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901485"/>
          <a:ext cx="889000" cy="38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151321</xdr:rowOff>
    </xdr:from>
    <xdr:to>
      <xdr:col>41</xdr:col>
      <xdr:colOff>50800</xdr:colOff>
      <xdr:row>77</xdr:row>
      <xdr:rowOff>87598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81521"/>
          <a:ext cx="889000" cy="10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85444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135554</xdr:rowOff>
    </xdr:from>
    <xdr:to>
      <xdr:col>55</xdr:col>
      <xdr:colOff>50800</xdr:colOff>
      <xdr:row>76</xdr:row>
      <xdr:rowOff>65705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9943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158431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84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20072</xdr:rowOff>
    </xdr:from>
    <xdr:to>
      <xdr:col>50</xdr:col>
      <xdr:colOff>165100</xdr:colOff>
      <xdr:row>70</xdr:row>
      <xdr:rowOff>121672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02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138199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1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163385</xdr:rowOff>
    </xdr:from>
    <xdr:to>
      <xdr:col>46</xdr:col>
      <xdr:colOff>38100</xdr:colOff>
      <xdr:row>75</xdr:row>
      <xdr:rowOff>93535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8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110062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62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36798</xdr:rowOff>
    </xdr:from>
    <xdr:to>
      <xdr:col>41</xdr:col>
      <xdr:colOff>101600</xdr:colOff>
      <xdr:row>77</xdr:row>
      <xdr:rowOff>138398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154925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100521</xdr:rowOff>
    </xdr:from>
    <xdr:to>
      <xdr:col>36</xdr:col>
      <xdr:colOff>165100</xdr:colOff>
      <xdr:row>77</xdr:row>
      <xdr:rowOff>30671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47197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0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150661</xdr:rowOff>
    </xdr:from>
    <xdr:to>
      <xdr:col>55</xdr:col>
      <xdr:colOff>0</xdr:colOff>
      <xdr:row>98</xdr:row>
      <xdr:rowOff>164122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952761"/>
          <a:ext cx="838200"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132981</xdr:rowOff>
    </xdr:from>
    <xdr:to>
      <xdr:col>50</xdr:col>
      <xdr:colOff>114300</xdr:colOff>
      <xdr:row>98</xdr:row>
      <xdr:rowOff>164122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935081"/>
          <a:ext cx="889000" cy="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30962</xdr:rowOff>
    </xdr:from>
    <xdr:to>
      <xdr:col>45</xdr:col>
      <xdr:colOff>177800</xdr:colOff>
      <xdr:row>98</xdr:row>
      <xdr:rowOff>132981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833062"/>
          <a:ext cx="889000" cy="10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169380</xdr:rowOff>
    </xdr:from>
    <xdr:to>
      <xdr:col>41</xdr:col>
      <xdr:colOff>50800</xdr:colOff>
      <xdr:row>98</xdr:row>
      <xdr:rowOff>30962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00030"/>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99861</xdr:rowOff>
    </xdr:from>
    <xdr:to>
      <xdr:col>55</xdr:col>
      <xdr:colOff>50800</xdr:colOff>
      <xdr:row>99</xdr:row>
      <xdr:rowOff>30011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9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14788</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81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113322</xdr:rowOff>
    </xdr:from>
    <xdr:to>
      <xdr:col>50</xdr:col>
      <xdr:colOff>165100</xdr:colOff>
      <xdr:row>99</xdr:row>
      <xdr:rowOff>43472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9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34599</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700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82181</xdr:rowOff>
    </xdr:from>
    <xdr:to>
      <xdr:col>46</xdr:col>
      <xdr:colOff>38100</xdr:colOff>
      <xdr:row>99</xdr:row>
      <xdr:rowOff>12331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3458</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697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151612</xdr:rowOff>
    </xdr:from>
    <xdr:to>
      <xdr:col>41</xdr:col>
      <xdr:colOff>101600</xdr:colOff>
      <xdr:row>98</xdr:row>
      <xdr:rowOff>81762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8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72889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118580</xdr:rowOff>
    </xdr:from>
    <xdr:to>
      <xdr:col>36</xdr:col>
      <xdr:colOff>165100</xdr:colOff>
      <xdr:row>98</xdr:row>
      <xdr:rowOff>48730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39857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4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81984</xdr:rowOff>
    </xdr:from>
    <xdr:to>
      <xdr:col>85</xdr:col>
      <xdr:colOff>127000</xdr:colOff>
      <xdr:row>39</xdr:row>
      <xdr:rowOff>83465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68534"/>
          <a:ext cx="8382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81984</xdr:rowOff>
    </xdr:from>
    <xdr:to>
      <xdr:col>81</xdr:col>
      <xdr:colOff>50800</xdr:colOff>
      <xdr:row>39</xdr:row>
      <xdr:rowOff>90780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68534"/>
          <a:ext cx="889000" cy="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90780</xdr:rowOff>
    </xdr:from>
    <xdr:to>
      <xdr:col>76</xdr:col>
      <xdr:colOff>114300</xdr:colOff>
      <xdr:row>39</xdr:row>
      <xdr:rowOff>96886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77330"/>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96886</xdr:rowOff>
    </xdr:from>
    <xdr:to>
      <xdr:col>71</xdr:col>
      <xdr:colOff>177800</xdr:colOff>
      <xdr:row>39</xdr:row>
      <xdr:rowOff>98182</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3436"/>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32665</xdr:rowOff>
    </xdr:from>
    <xdr:to>
      <xdr:col>85</xdr:col>
      <xdr:colOff>177800</xdr:colOff>
      <xdr:row>39</xdr:row>
      <xdr:rowOff>134265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31184</xdr:rowOff>
    </xdr:from>
    <xdr:to>
      <xdr:col>81</xdr:col>
      <xdr:colOff>101600</xdr:colOff>
      <xdr:row>39</xdr:row>
      <xdr:rowOff>132784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149311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9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39980</xdr:rowOff>
    </xdr:from>
    <xdr:to>
      <xdr:col>76</xdr:col>
      <xdr:colOff>165100</xdr:colOff>
      <xdr:row>39</xdr:row>
      <xdr:rowOff>141580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132707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1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46086</xdr:rowOff>
    </xdr:from>
    <xdr:to>
      <xdr:col>72</xdr:col>
      <xdr:colOff>38100</xdr:colOff>
      <xdr:row>39</xdr:row>
      <xdr:rowOff>147686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138813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47382</xdr:rowOff>
    </xdr:from>
    <xdr:to>
      <xdr:col>67</xdr:col>
      <xdr:colOff>101600</xdr:colOff>
      <xdr:row>39</xdr:row>
      <xdr:rowOff>148982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140109</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82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118732</xdr:rowOff>
    </xdr:from>
    <xdr:to>
      <xdr:col>85</xdr:col>
      <xdr:colOff>127000</xdr:colOff>
      <xdr:row>76</xdr:row>
      <xdr:rowOff>135496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48932"/>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135496</xdr:rowOff>
    </xdr:from>
    <xdr:to>
      <xdr:col>81</xdr:col>
      <xdr:colOff>50800</xdr:colOff>
      <xdr:row>76</xdr:row>
      <xdr:rowOff>143103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65696"/>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143103</xdr:rowOff>
    </xdr:from>
    <xdr:to>
      <xdr:col>76</xdr:col>
      <xdr:colOff>114300</xdr:colOff>
      <xdr:row>76</xdr:row>
      <xdr:rowOff>147562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73303"/>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147562</xdr:rowOff>
    </xdr:from>
    <xdr:to>
      <xdr:col>71</xdr:col>
      <xdr:colOff>177800</xdr:colOff>
      <xdr:row>77</xdr:row>
      <xdr:rowOff>1308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77762"/>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67932</xdr:rowOff>
    </xdr:from>
    <xdr:to>
      <xdr:col>85</xdr:col>
      <xdr:colOff>177800</xdr:colOff>
      <xdr:row>76</xdr:row>
      <xdr:rowOff>169532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46359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7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84696</xdr:rowOff>
    </xdr:from>
    <xdr:to>
      <xdr:col>81</xdr:col>
      <xdr:colOff>101600</xdr:colOff>
      <xdr:row>77</xdr:row>
      <xdr:rowOff>14846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5973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92303</xdr:rowOff>
    </xdr:from>
    <xdr:to>
      <xdr:col>76</xdr:col>
      <xdr:colOff>165100</xdr:colOff>
      <xdr:row>77</xdr:row>
      <xdr:rowOff>22453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13580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96762</xdr:rowOff>
    </xdr:from>
    <xdr:to>
      <xdr:col>72</xdr:col>
      <xdr:colOff>38100</xdr:colOff>
      <xdr:row>77</xdr:row>
      <xdr:rowOff>26912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18039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40360</xdr:rowOff>
    </xdr:from>
    <xdr:to>
      <xdr:col>85</xdr:col>
      <xdr:colOff>127000</xdr:colOff>
      <xdr:row>98</xdr:row>
      <xdr:rowOff>77237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42460"/>
          <a:ext cx="838200" cy="3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27394</xdr:rowOff>
    </xdr:from>
    <xdr:to>
      <xdr:col>81</xdr:col>
      <xdr:colOff>50800</xdr:colOff>
      <xdr:row>98</xdr:row>
      <xdr:rowOff>40360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29494"/>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159460</xdr:rowOff>
    </xdr:from>
    <xdr:to>
      <xdr:col>76</xdr:col>
      <xdr:colOff>114300</xdr:colOff>
      <xdr:row>98</xdr:row>
      <xdr:rowOff>27394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90110"/>
          <a:ext cx="889000" cy="3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159460</xdr:rowOff>
    </xdr:from>
    <xdr:to>
      <xdr:col>71</xdr:col>
      <xdr:colOff>177800</xdr:colOff>
      <xdr:row>98</xdr:row>
      <xdr:rowOff>48104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0110"/>
          <a:ext cx="889000" cy="6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26437</xdr:rowOff>
    </xdr:from>
    <xdr:to>
      <xdr:col>85</xdr:col>
      <xdr:colOff>177800</xdr:colOff>
      <xdr:row>98</xdr:row>
      <xdr:rowOff>128037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112814</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161010</xdr:rowOff>
    </xdr:from>
    <xdr:to>
      <xdr:col>81</xdr:col>
      <xdr:colOff>101600</xdr:colOff>
      <xdr:row>98</xdr:row>
      <xdr:rowOff>91160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82287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8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148044</xdr:rowOff>
    </xdr:from>
    <xdr:to>
      <xdr:col>76</xdr:col>
      <xdr:colOff>165100</xdr:colOff>
      <xdr:row>98</xdr:row>
      <xdr:rowOff>78194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69321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108660</xdr:rowOff>
    </xdr:from>
    <xdr:to>
      <xdr:col>72</xdr:col>
      <xdr:colOff>38100</xdr:colOff>
      <xdr:row>98</xdr:row>
      <xdr:rowOff>38810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29937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3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168754</xdr:rowOff>
    </xdr:from>
    <xdr:to>
      <xdr:col>67</xdr:col>
      <xdr:colOff>101600</xdr:colOff>
      <xdr:row>98</xdr:row>
      <xdr:rowOff>98904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90031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9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139174</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274"/>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139174</xdr:rowOff>
    </xdr:from>
    <xdr:to>
      <xdr:col>111</xdr:col>
      <xdr:colOff>177800</xdr:colOff>
      <xdr:row>58</xdr:row>
      <xdr:rowOff>139380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327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139288</xdr:rowOff>
    </xdr:from>
    <xdr:to>
      <xdr:col>107</xdr:col>
      <xdr:colOff>50800</xdr:colOff>
      <xdr:row>58</xdr:row>
      <xdr:rowOff>139380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38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137414</xdr:rowOff>
    </xdr:from>
    <xdr:to>
      <xdr:col>102</xdr:col>
      <xdr:colOff>114300</xdr:colOff>
      <xdr:row>58</xdr:row>
      <xdr:rowOff>139288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1514"/>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88374</xdr:rowOff>
    </xdr:from>
    <xdr:to>
      <xdr:col>112</xdr:col>
      <xdr:colOff>38100</xdr:colOff>
      <xdr:row>59</xdr:row>
      <xdr:rowOff>18524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9651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88580</xdr:rowOff>
    </xdr:from>
    <xdr:to>
      <xdr:col>107</xdr:col>
      <xdr:colOff>101600</xdr:colOff>
      <xdr:row>59</xdr:row>
      <xdr:rowOff>18730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9857</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5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88488</xdr:rowOff>
    </xdr:from>
    <xdr:to>
      <xdr:col>102</xdr:col>
      <xdr:colOff>165100</xdr:colOff>
      <xdr:row>59</xdr:row>
      <xdr:rowOff>18638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9765</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5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86614</xdr:rowOff>
    </xdr:from>
    <xdr:to>
      <xdr:col>98</xdr:col>
      <xdr:colOff>38100</xdr:colOff>
      <xdr:row>59</xdr:row>
      <xdr:rowOff>16764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7891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3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88494</xdr:rowOff>
    </xdr:from>
    <xdr:to>
      <xdr:col>116</xdr:col>
      <xdr:colOff>63500</xdr:colOff>
      <xdr:row>77</xdr:row>
      <xdr:rowOff>53899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18694"/>
          <a:ext cx="8382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19532</xdr:rowOff>
    </xdr:from>
    <xdr:to>
      <xdr:col>111</xdr:col>
      <xdr:colOff>177800</xdr:colOff>
      <xdr:row>77</xdr:row>
      <xdr:rowOff>53899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049732"/>
          <a:ext cx="889000" cy="20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19532</xdr:rowOff>
    </xdr:from>
    <xdr:to>
      <xdr:col>107</xdr:col>
      <xdr:colOff>50800</xdr:colOff>
      <xdr:row>77</xdr:row>
      <xdr:rowOff>137680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49732"/>
          <a:ext cx="889000" cy="2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137680</xdr:rowOff>
    </xdr:from>
    <xdr:to>
      <xdr:col>102</xdr:col>
      <xdr:colOff>114300</xdr:colOff>
      <xdr:row>77</xdr:row>
      <xdr:rowOff>165188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39330"/>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37694</xdr:rowOff>
    </xdr:from>
    <xdr:to>
      <xdr:col>116</xdr:col>
      <xdr:colOff>114300</xdr:colOff>
      <xdr:row>76</xdr:row>
      <xdr:rowOff>139294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16121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3099</xdr:rowOff>
    </xdr:from>
    <xdr:to>
      <xdr:col>112</xdr:col>
      <xdr:colOff>38100</xdr:colOff>
      <xdr:row>77</xdr:row>
      <xdr:rowOff>104699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95826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140183</xdr:rowOff>
    </xdr:from>
    <xdr:to>
      <xdr:col>107</xdr:col>
      <xdr:colOff>101600</xdr:colOff>
      <xdr:row>76</xdr:row>
      <xdr:rowOff>70334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989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61459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9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86880</xdr:rowOff>
    </xdr:from>
    <xdr:to>
      <xdr:col>102</xdr:col>
      <xdr:colOff>165100</xdr:colOff>
      <xdr:row>78</xdr:row>
      <xdr:rowOff>17030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8157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8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114388</xdr:rowOff>
    </xdr:from>
    <xdr:to>
      <xdr:col>98</xdr:col>
      <xdr:colOff>38100</xdr:colOff>
      <xdr:row>78</xdr:row>
      <xdr:rowOff>44538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35665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0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63,975</a:t>
          </a:r>
          <a:r>
            <a:rPr kumimoji="1" lang="ja-JP" altLang="en-US" sz="1300">
              <a:latin typeface="ＭＳ Ｐゴシック" panose="020B0600070205080204" pitchFamily="50" charset="-128"/>
              <a:ea typeface="ＭＳ Ｐゴシック" panose="020B0600070205080204" pitchFamily="50" charset="-128"/>
            </a:rPr>
            <a:t>円と前年度より増加したが、現在においても類似団体平均を下回る水準で推移してきている。今後も行政需要に応じた事務事業の見直し及び効率化により市民サービスの更なる向上を目指すとともに、定員適正化計画の取組みを図っていく。</a:t>
          </a:r>
        </a:p>
        <a:p>
          <a:r>
            <a:rPr kumimoji="1" lang="ja-JP" altLang="en-US" sz="1300">
              <a:latin typeface="ＭＳ Ｐゴシック" panose="020B0600070205080204" pitchFamily="50" charset="-128"/>
              <a:ea typeface="ＭＳ Ｐゴシック" panose="020B0600070205080204" pitchFamily="50" charset="-128"/>
            </a:rPr>
            <a:t>扶助費は前年度より</a:t>
          </a:r>
          <a:r>
            <a:rPr kumimoji="1" lang="en-US" altLang="ja-JP" sz="1300">
              <a:latin typeface="ＭＳ Ｐゴシック" panose="020B0600070205080204" pitchFamily="50" charset="-128"/>
              <a:ea typeface="ＭＳ Ｐゴシック" panose="020B0600070205080204" pitchFamily="50" charset="-128"/>
            </a:rPr>
            <a:t>16,336</a:t>
          </a:r>
          <a:r>
            <a:rPr kumimoji="1" lang="ja-JP" altLang="en-US" sz="1300">
              <a:latin typeface="ＭＳ Ｐゴシック" panose="020B0600070205080204" pitchFamily="50" charset="-128"/>
              <a:ea typeface="ＭＳ Ｐゴシック" panose="020B0600070205080204" pitchFamily="50" charset="-128"/>
            </a:rPr>
            <a:t>円増加し、住民一人当たり</a:t>
          </a:r>
          <a:r>
            <a:rPr kumimoji="1" lang="en-US" altLang="ja-JP" sz="1300">
              <a:latin typeface="ＭＳ Ｐゴシック" panose="020B0600070205080204" pitchFamily="50" charset="-128"/>
              <a:ea typeface="ＭＳ Ｐゴシック" panose="020B0600070205080204" pitchFamily="50" charset="-128"/>
            </a:rPr>
            <a:t>198,816</a:t>
          </a:r>
          <a:r>
            <a:rPr kumimoji="1" lang="ja-JP" altLang="en-US" sz="1300">
              <a:latin typeface="ＭＳ Ｐゴシック" panose="020B0600070205080204" pitchFamily="50" charset="-128"/>
              <a:ea typeface="ＭＳ Ｐゴシック" panose="020B0600070205080204" pitchFamily="50" charset="-128"/>
            </a:rPr>
            <a:t>円と類似団体内において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番目に高い水準となっており、特に障がい福祉サービス費等給付費、児童手当事業等が増加している。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40,684</a:t>
          </a:r>
          <a:r>
            <a:rPr kumimoji="1" lang="ja-JP" altLang="en-US" sz="1300">
              <a:latin typeface="ＭＳ Ｐゴシック" panose="020B0600070205080204" pitchFamily="50" charset="-128"/>
              <a:ea typeface="ＭＳ Ｐゴシック" panose="020B0600070205080204" pitchFamily="50" charset="-128"/>
            </a:rPr>
            <a:t>円と前年度より減少した。減少した主な要因は豊見城市物価高騰生活者支援事業や電力・ガス・食料品等価格高騰重点支援事業等の皆減等が大きな要因となっている。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28,551</a:t>
          </a:r>
          <a:r>
            <a:rPr kumimoji="1" lang="ja-JP" altLang="en-US" sz="1300">
              <a:latin typeface="ＭＳ Ｐゴシック" panose="020B0600070205080204" pitchFamily="50" charset="-128"/>
              <a:ea typeface="ＭＳ Ｐゴシック" panose="020B0600070205080204" pitchFamily="50" charset="-128"/>
            </a:rPr>
            <a:t>円と前年度より大幅に減少しており、豊崎中学校建設事業や饒波川線整備事業（２工区）等の皆減等が大きな要因となっている。</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32,344</a:t>
          </a:r>
          <a:r>
            <a:rPr kumimoji="1" lang="ja-JP" altLang="en-US" sz="1300">
              <a:latin typeface="ＭＳ Ｐゴシック" panose="020B0600070205080204" pitchFamily="50" charset="-128"/>
              <a:ea typeface="ＭＳ Ｐゴシック" panose="020B0600070205080204" pitchFamily="50" charset="-128"/>
            </a:rPr>
            <a:t>円と前年度より増加した。増加した主な要因は国民健康保険特別会計への繰出金の増であり、今後も国民健康保険税の適正化を図ることなどにより、普通会計の負担額を抑制するよう努めていく。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65,889
65,295
19.33
32,771,308
32,200,180
482,975
14,369,656
29,773,095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16256</xdr:rowOff>
    </xdr:from>
    <xdr:to>
      <xdr:col>24</xdr:col>
      <xdr:colOff>63500</xdr:colOff>
      <xdr:row>35</xdr:row>
      <xdr:rowOff>48717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17006"/>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16256</xdr:rowOff>
    </xdr:from>
    <xdr:to>
      <xdr:col>19</xdr:col>
      <xdr:colOff>177800</xdr:colOff>
      <xdr:row>35</xdr:row>
      <xdr:rowOff>67005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17006"/>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35458</xdr:rowOff>
    </xdr:from>
    <xdr:to>
      <xdr:col>15</xdr:col>
      <xdr:colOff>50800</xdr:colOff>
      <xdr:row>35</xdr:row>
      <xdr:rowOff>67005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620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35458</xdr:rowOff>
    </xdr:from>
    <xdr:to>
      <xdr:col>10</xdr:col>
      <xdr:colOff>114300</xdr:colOff>
      <xdr:row>35</xdr:row>
      <xdr:rowOff>40031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3620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169367</xdr:rowOff>
    </xdr:from>
    <xdr:to>
      <xdr:col>24</xdr:col>
      <xdr:colOff>114300</xdr:colOff>
      <xdr:row>35</xdr:row>
      <xdr:rowOff>99517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147794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136906</xdr:rowOff>
    </xdr:from>
    <xdr:to>
      <xdr:col>20</xdr:col>
      <xdr:colOff>38100</xdr:colOff>
      <xdr:row>35</xdr:row>
      <xdr:rowOff>67056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83583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4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16205</xdr:rowOff>
    </xdr:from>
    <xdr:to>
      <xdr:col>15</xdr:col>
      <xdr:colOff>101600</xdr:colOff>
      <xdr:row>35</xdr:row>
      <xdr:rowOff>117805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156108</xdr:rowOff>
    </xdr:from>
    <xdr:to>
      <xdr:col>10</xdr:col>
      <xdr:colOff>165100</xdr:colOff>
      <xdr:row>35</xdr:row>
      <xdr:rowOff>86258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102785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6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160681</xdr:rowOff>
    </xdr:from>
    <xdr:to>
      <xdr:col>6</xdr:col>
      <xdr:colOff>38100</xdr:colOff>
      <xdr:row>35</xdr:row>
      <xdr:rowOff>90831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81958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153573</xdr:rowOff>
    </xdr:from>
    <xdr:to>
      <xdr:col>24</xdr:col>
      <xdr:colOff>63500</xdr:colOff>
      <xdr:row>57</xdr:row>
      <xdr:rowOff>161868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6223"/>
          <a:ext cx="8382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31062</xdr:rowOff>
    </xdr:from>
    <xdr:to>
      <xdr:col>19</xdr:col>
      <xdr:colOff>177800</xdr:colOff>
      <xdr:row>57</xdr:row>
      <xdr:rowOff>153573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3712"/>
          <a:ext cx="889000" cy="12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31062</xdr:rowOff>
    </xdr:from>
    <xdr:to>
      <xdr:col>15</xdr:col>
      <xdr:colOff>50800</xdr:colOff>
      <xdr:row>57</xdr:row>
      <xdr:rowOff>108630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03712"/>
          <a:ext cx="889000" cy="7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152371</xdr:rowOff>
    </xdr:from>
    <xdr:to>
      <xdr:col>10</xdr:col>
      <xdr:colOff>114300</xdr:colOff>
      <xdr:row>57</xdr:row>
      <xdr:rowOff>108630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39221"/>
          <a:ext cx="889000" cy="6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9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111068</xdr:rowOff>
    </xdr:from>
    <xdr:to>
      <xdr:col>24</xdr:col>
      <xdr:colOff>114300</xdr:colOff>
      <xdr:row>58</xdr:row>
      <xdr:rowOff>41218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25995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102773</xdr:rowOff>
    </xdr:from>
    <xdr:to>
      <xdr:col>20</xdr:col>
      <xdr:colOff>38100</xdr:colOff>
      <xdr:row>58</xdr:row>
      <xdr:rowOff>32923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24050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151712</xdr:rowOff>
    </xdr:from>
    <xdr:to>
      <xdr:col>15</xdr:col>
      <xdr:colOff>101600</xdr:colOff>
      <xdr:row>57</xdr:row>
      <xdr:rowOff>81862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72989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57830</xdr:rowOff>
    </xdr:from>
    <xdr:to>
      <xdr:col>10</xdr:col>
      <xdr:colOff>165100</xdr:colOff>
      <xdr:row>57</xdr:row>
      <xdr:rowOff>159430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150557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101571</xdr:rowOff>
    </xdr:from>
    <xdr:to>
      <xdr:col>6</xdr:col>
      <xdr:colOff>38100</xdr:colOff>
      <xdr:row>54</xdr:row>
      <xdr:rowOff>31721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22848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10102</xdr:rowOff>
    </xdr:from>
    <xdr:to>
      <xdr:col>24</xdr:col>
      <xdr:colOff>63500</xdr:colOff>
      <xdr:row>73</xdr:row>
      <xdr:rowOff>135411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25952"/>
          <a:ext cx="838200" cy="1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94419</xdr:rowOff>
    </xdr:from>
    <xdr:to>
      <xdr:col>19</xdr:col>
      <xdr:colOff>177800</xdr:colOff>
      <xdr:row>73</xdr:row>
      <xdr:rowOff>135411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10269"/>
          <a:ext cx="889000" cy="4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94419</xdr:rowOff>
    </xdr:from>
    <xdr:to>
      <xdr:col>15</xdr:col>
      <xdr:colOff>50800</xdr:colOff>
      <xdr:row>73</xdr:row>
      <xdr:rowOff>155876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10269"/>
          <a:ext cx="889000" cy="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155876</xdr:rowOff>
    </xdr:from>
    <xdr:to>
      <xdr:col>10</xdr:col>
      <xdr:colOff>114300</xdr:colOff>
      <xdr:row>76</xdr:row>
      <xdr:rowOff>28508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71726"/>
          <a:ext cx="889000" cy="3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119073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2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130752</xdr:rowOff>
    </xdr:from>
    <xdr:to>
      <xdr:col>24</xdr:col>
      <xdr:colOff>114300</xdr:colOff>
      <xdr:row>73</xdr:row>
      <xdr:rowOff>60902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153629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2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84611</xdr:rowOff>
    </xdr:from>
    <xdr:to>
      <xdr:col>20</xdr:col>
      <xdr:colOff>38100</xdr:colOff>
      <xdr:row>74</xdr:row>
      <xdr:rowOff>14761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31288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7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43619</xdr:rowOff>
    </xdr:from>
    <xdr:to>
      <xdr:col>15</xdr:col>
      <xdr:colOff>101600</xdr:colOff>
      <xdr:row>73</xdr:row>
      <xdr:rowOff>145219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5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161746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3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105076</xdr:rowOff>
    </xdr:from>
    <xdr:to>
      <xdr:col>10</xdr:col>
      <xdr:colOff>165100</xdr:colOff>
      <xdr:row>74</xdr:row>
      <xdr:rowOff>35226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2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51753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9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149158</xdr:rowOff>
    </xdr:from>
    <xdr:to>
      <xdr:col>6</xdr:col>
      <xdr:colOff>38100</xdr:colOff>
      <xdr:row>76</xdr:row>
      <xdr:rowOff>79308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8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93599</xdr:rowOff>
    </xdr:from>
    <xdr:to>
      <xdr:col>24</xdr:col>
      <xdr:colOff>63500</xdr:colOff>
      <xdr:row>98</xdr:row>
      <xdr:rowOff>104949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5699"/>
          <a:ext cx="8382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93599</xdr:rowOff>
    </xdr:from>
    <xdr:to>
      <xdr:col>19</xdr:col>
      <xdr:colOff>177800</xdr:colOff>
      <xdr:row>98</xdr:row>
      <xdr:rowOff>95991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95699"/>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95991</xdr:rowOff>
    </xdr:from>
    <xdr:to>
      <xdr:col>15</xdr:col>
      <xdr:colOff>50800</xdr:colOff>
      <xdr:row>98</xdr:row>
      <xdr:rowOff>104153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98091"/>
          <a:ext cx="889000" cy="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104153</xdr:rowOff>
    </xdr:from>
    <xdr:to>
      <xdr:col>10</xdr:col>
      <xdr:colOff>114300</xdr:colOff>
      <xdr:row>98</xdr:row>
      <xdr:rowOff>130544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6253"/>
          <a:ext cx="889000" cy="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54149</xdr:rowOff>
    </xdr:from>
    <xdr:to>
      <xdr:col>24</xdr:col>
      <xdr:colOff>114300</xdr:colOff>
      <xdr:row>98</xdr:row>
      <xdr:rowOff>155749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42799</xdr:rowOff>
    </xdr:from>
    <xdr:to>
      <xdr:col>20</xdr:col>
      <xdr:colOff>38100</xdr:colOff>
      <xdr:row>98</xdr:row>
      <xdr:rowOff>144399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135526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45191</xdr:rowOff>
    </xdr:from>
    <xdr:to>
      <xdr:col>15</xdr:col>
      <xdr:colOff>101600</xdr:colOff>
      <xdr:row>98</xdr:row>
      <xdr:rowOff>146791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137918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53353</xdr:rowOff>
    </xdr:from>
    <xdr:to>
      <xdr:col>10</xdr:col>
      <xdr:colOff>165100</xdr:colOff>
      <xdr:row>98</xdr:row>
      <xdr:rowOff>154953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146080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79744</xdr:rowOff>
    </xdr:from>
    <xdr:to>
      <xdr:col>6</xdr:col>
      <xdr:colOff>38100</xdr:colOff>
      <xdr:row>99</xdr:row>
      <xdr:rowOff>9894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17145</xdr:rowOff>
    </xdr:from>
    <xdr:to>
      <xdr:col>55</xdr:col>
      <xdr:colOff>0</xdr:colOff>
      <xdr:row>39</xdr:row>
      <xdr:rowOff>17272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3695"/>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xdr:rowOff>
    </xdr:from>
    <xdr:to>
      <xdr:col>50</xdr:col>
      <xdr:colOff>114300</xdr:colOff>
      <xdr:row>39</xdr:row>
      <xdr:rowOff>17272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90360"/>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3810</xdr:rowOff>
    </xdr:from>
    <xdr:to>
      <xdr:col>45</xdr:col>
      <xdr:colOff>177800</xdr:colOff>
      <xdr:row>39</xdr:row>
      <xdr:rowOff>6477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9036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6477</xdr:rowOff>
    </xdr:from>
    <xdr:to>
      <xdr:col>41</xdr:col>
      <xdr:colOff>50800</xdr:colOff>
      <xdr:row>39</xdr:row>
      <xdr:rowOff>8890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9302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137795</xdr:rowOff>
    </xdr:from>
    <xdr:to>
      <xdr:col>55</xdr:col>
      <xdr:colOff>50800</xdr:colOff>
      <xdr:row>39</xdr:row>
      <xdr:rowOff>67945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137922</xdr:rowOff>
    </xdr:from>
    <xdr:to>
      <xdr:col>50</xdr:col>
      <xdr:colOff>165100</xdr:colOff>
      <xdr:row>39</xdr:row>
      <xdr:rowOff>68072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59199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124460</xdr:rowOff>
    </xdr:from>
    <xdr:to>
      <xdr:col>46</xdr:col>
      <xdr:colOff>38100</xdr:colOff>
      <xdr:row>39</xdr:row>
      <xdr:rowOff>54610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45737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3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127127</xdr:rowOff>
    </xdr:from>
    <xdr:to>
      <xdr:col>41</xdr:col>
      <xdr:colOff>101600</xdr:colOff>
      <xdr:row>39</xdr:row>
      <xdr:rowOff>57277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48404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34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129540</xdr:rowOff>
    </xdr:from>
    <xdr:to>
      <xdr:col>36</xdr:col>
      <xdr:colOff>165100</xdr:colOff>
      <xdr:row>39</xdr:row>
      <xdr:rowOff>59690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50817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3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40297</xdr:rowOff>
    </xdr:from>
    <xdr:to>
      <xdr:col>55</xdr:col>
      <xdr:colOff>0</xdr:colOff>
      <xdr:row>58</xdr:row>
      <xdr:rowOff>93828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84397"/>
          <a:ext cx="8382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35420</xdr:rowOff>
    </xdr:from>
    <xdr:to>
      <xdr:col>50</xdr:col>
      <xdr:colOff>114300</xdr:colOff>
      <xdr:row>58</xdr:row>
      <xdr:rowOff>93828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79520"/>
          <a:ext cx="8890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118973</xdr:rowOff>
    </xdr:from>
    <xdr:to>
      <xdr:col>45</xdr:col>
      <xdr:colOff>177800</xdr:colOff>
      <xdr:row>58</xdr:row>
      <xdr:rowOff>35420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91623"/>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118973</xdr:rowOff>
    </xdr:from>
    <xdr:to>
      <xdr:col>41</xdr:col>
      <xdr:colOff>50800</xdr:colOff>
      <xdr:row>58</xdr:row>
      <xdr:rowOff>92113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1623"/>
          <a:ext cx="8890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160947</xdr:rowOff>
    </xdr:from>
    <xdr:to>
      <xdr:col>55</xdr:col>
      <xdr:colOff>50800</xdr:colOff>
      <xdr:row>58</xdr:row>
      <xdr:rowOff>91097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139374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43028</xdr:rowOff>
    </xdr:from>
    <xdr:to>
      <xdr:col>50</xdr:col>
      <xdr:colOff>165100</xdr:colOff>
      <xdr:row>58</xdr:row>
      <xdr:rowOff>144628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135755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156070</xdr:rowOff>
    </xdr:from>
    <xdr:to>
      <xdr:col>46</xdr:col>
      <xdr:colOff>38100</xdr:colOff>
      <xdr:row>58</xdr:row>
      <xdr:rowOff>86220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77347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2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68173</xdr:rowOff>
    </xdr:from>
    <xdr:to>
      <xdr:col>41</xdr:col>
      <xdr:colOff>101600</xdr:colOff>
      <xdr:row>57</xdr:row>
      <xdr:rowOff>169773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14850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61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41313</xdr:rowOff>
    </xdr:from>
    <xdr:to>
      <xdr:col>36</xdr:col>
      <xdr:colOff>165100</xdr:colOff>
      <xdr:row>58</xdr:row>
      <xdr:rowOff>142913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134040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164351</xdr:rowOff>
    </xdr:from>
    <xdr:to>
      <xdr:col>55</xdr:col>
      <xdr:colOff>0</xdr:colOff>
      <xdr:row>78</xdr:row>
      <xdr:rowOff>140424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66001"/>
          <a:ext cx="838200" cy="14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98210</xdr:rowOff>
    </xdr:from>
    <xdr:to>
      <xdr:col>50</xdr:col>
      <xdr:colOff>114300</xdr:colOff>
      <xdr:row>77</xdr:row>
      <xdr:rowOff>164351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99860"/>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98210</xdr:rowOff>
    </xdr:from>
    <xdr:to>
      <xdr:col>45</xdr:col>
      <xdr:colOff>177800</xdr:colOff>
      <xdr:row>78</xdr:row>
      <xdr:rowOff>143090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99860"/>
          <a:ext cx="889000" cy="2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98858</xdr:rowOff>
    </xdr:from>
    <xdr:to>
      <xdr:col>41</xdr:col>
      <xdr:colOff>50800</xdr:colOff>
      <xdr:row>78</xdr:row>
      <xdr:rowOff>143090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00508"/>
          <a:ext cx="889000" cy="2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89624</xdr:rowOff>
    </xdr:from>
    <xdr:to>
      <xdr:col>55</xdr:col>
      <xdr:colOff>50800</xdr:colOff>
      <xdr:row>79</xdr:row>
      <xdr:rowOff>19774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4551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7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113551</xdr:rowOff>
    </xdr:from>
    <xdr:to>
      <xdr:col>50</xdr:col>
      <xdr:colOff>165100</xdr:colOff>
      <xdr:row>78</xdr:row>
      <xdr:rowOff>43701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34828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47410</xdr:rowOff>
    </xdr:from>
    <xdr:to>
      <xdr:col>46</xdr:col>
      <xdr:colOff>38100</xdr:colOff>
      <xdr:row>77</xdr:row>
      <xdr:rowOff>149010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140137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92290</xdr:rowOff>
    </xdr:from>
    <xdr:to>
      <xdr:col>41</xdr:col>
      <xdr:colOff>101600</xdr:colOff>
      <xdr:row>79</xdr:row>
      <xdr:rowOff>22440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5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48058</xdr:rowOff>
    </xdr:from>
    <xdr:to>
      <xdr:col>36</xdr:col>
      <xdr:colOff>165100</xdr:colOff>
      <xdr:row>77</xdr:row>
      <xdr:rowOff>149658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140785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80093</xdr:rowOff>
    </xdr:from>
    <xdr:to>
      <xdr:col>55</xdr:col>
      <xdr:colOff>0</xdr:colOff>
      <xdr:row>98</xdr:row>
      <xdr:rowOff>33096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10743"/>
          <a:ext cx="838200" cy="12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56147</xdr:rowOff>
    </xdr:from>
    <xdr:to>
      <xdr:col>50</xdr:col>
      <xdr:colOff>114300</xdr:colOff>
      <xdr:row>98</xdr:row>
      <xdr:rowOff>33096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86797"/>
          <a:ext cx="889000" cy="14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56147</xdr:rowOff>
    </xdr:from>
    <xdr:to>
      <xdr:col>45</xdr:col>
      <xdr:colOff>177800</xdr:colOff>
      <xdr:row>98</xdr:row>
      <xdr:rowOff>67005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86797"/>
          <a:ext cx="889000" cy="18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67005</xdr:rowOff>
    </xdr:from>
    <xdr:to>
      <xdr:col>41</xdr:col>
      <xdr:colOff>50800</xdr:colOff>
      <xdr:row>98</xdr:row>
      <xdr:rowOff>88664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69105"/>
          <a:ext cx="8890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29293</xdr:rowOff>
    </xdr:from>
    <xdr:to>
      <xdr:col>55</xdr:col>
      <xdr:colOff>50800</xdr:colOff>
      <xdr:row>97</xdr:row>
      <xdr:rowOff>130893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7720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153746</xdr:rowOff>
    </xdr:from>
    <xdr:to>
      <xdr:col>50</xdr:col>
      <xdr:colOff>165100</xdr:colOff>
      <xdr:row>98</xdr:row>
      <xdr:rowOff>83896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75023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5347</xdr:rowOff>
    </xdr:from>
    <xdr:to>
      <xdr:col>46</xdr:col>
      <xdr:colOff>38100</xdr:colOff>
      <xdr:row>97</xdr:row>
      <xdr:rowOff>106947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98074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2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16205</xdr:rowOff>
    </xdr:from>
    <xdr:to>
      <xdr:col>41</xdr:col>
      <xdr:colOff>101600</xdr:colOff>
      <xdr:row>98</xdr:row>
      <xdr:rowOff>117805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108932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37864</xdr:rowOff>
    </xdr:from>
    <xdr:to>
      <xdr:col>36</xdr:col>
      <xdr:colOff>165100</xdr:colOff>
      <xdr:row>98</xdr:row>
      <xdr:rowOff>139464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130591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3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23876</xdr:rowOff>
    </xdr:from>
    <xdr:to>
      <xdr:col>85</xdr:col>
      <xdr:colOff>127000</xdr:colOff>
      <xdr:row>38</xdr:row>
      <xdr:rowOff>61919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38976"/>
          <a:ext cx="838200" cy="3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29534</xdr:rowOff>
    </xdr:from>
    <xdr:to>
      <xdr:col>81</xdr:col>
      <xdr:colOff>50800</xdr:colOff>
      <xdr:row>38</xdr:row>
      <xdr:rowOff>61919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44634"/>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29534</xdr:rowOff>
    </xdr:from>
    <xdr:to>
      <xdr:col>76</xdr:col>
      <xdr:colOff>114300</xdr:colOff>
      <xdr:row>38</xdr:row>
      <xdr:rowOff>68225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44634"/>
          <a:ext cx="8890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67596</xdr:rowOff>
    </xdr:from>
    <xdr:to>
      <xdr:col>71</xdr:col>
      <xdr:colOff>177800</xdr:colOff>
      <xdr:row>38</xdr:row>
      <xdr:rowOff>68225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82696"/>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144526</xdr:rowOff>
    </xdr:from>
    <xdr:to>
      <xdr:col>85</xdr:col>
      <xdr:colOff>177800</xdr:colOff>
      <xdr:row>38</xdr:row>
      <xdr:rowOff>74676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59453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11119</xdr:rowOff>
    </xdr:from>
    <xdr:to>
      <xdr:col>81</xdr:col>
      <xdr:colOff>101600</xdr:colOff>
      <xdr:row>38</xdr:row>
      <xdr:rowOff>112719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2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103846</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61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150184</xdr:rowOff>
    </xdr:from>
    <xdr:to>
      <xdr:col>76</xdr:col>
      <xdr:colOff>165100</xdr:colOff>
      <xdr:row>38</xdr:row>
      <xdr:rowOff>80334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71461</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58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17425</xdr:rowOff>
    </xdr:from>
    <xdr:to>
      <xdr:col>72</xdr:col>
      <xdr:colOff>38100</xdr:colOff>
      <xdr:row>38</xdr:row>
      <xdr:rowOff>119025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110152</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62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16796</xdr:rowOff>
    </xdr:from>
    <xdr:to>
      <xdr:col>67</xdr:col>
      <xdr:colOff>101600</xdr:colOff>
      <xdr:row>38</xdr:row>
      <xdr:rowOff>118396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109523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62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119367</xdr:rowOff>
    </xdr:from>
    <xdr:to>
      <xdr:col>85</xdr:col>
      <xdr:colOff>127000</xdr:colOff>
      <xdr:row>56</xdr:row>
      <xdr:rowOff>96558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034767"/>
          <a:ext cx="838200" cy="66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119367</xdr:rowOff>
    </xdr:from>
    <xdr:to>
      <xdr:col>81</xdr:col>
      <xdr:colOff>50800</xdr:colOff>
      <xdr:row>56</xdr:row>
      <xdr:rowOff>108865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034767"/>
          <a:ext cx="889000" cy="67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108865</xdr:rowOff>
    </xdr:from>
    <xdr:to>
      <xdr:col>76</xdr:col>
      <xdr:colOff>114300</xdr:colOff>
      <xdr:row>57</xdr:row>
      <xdr:rowOff>150914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10065"/>
          <a:ext cx="889000" cy="2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148742</xdr:rowOff>
    </xdr:from>
    <xdr:to>
      <xdr:col>71</xdr:col>
      <xdr:colOff>177800</xdr:colOff>
      <xdr:row>57</xdr:row>
      <xdr:rowOff>150914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49942"/>
          <a:ext cx="889000" cy="17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80853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8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45758</xdr:rowOff>
    </xdr:from>
    <xdr:to>
      <xdr:col>85</xdr:col>
      <xdr:colOff>177800</xdr:colOff>
      <xdr:row>56</xdr:row>
      <xdr:rowOff>147358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68635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9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68567</xdr:rowOff>
    </xdr:from>
    <xdr:to>
      <xdr:col>81</xdr:col>
      <xdr:colOff>101600</xdr:colOff>
      <xdr:row>52</xdr:row>
      <xdr:rowOff>170167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89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15244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875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58065</xdr:rowOff>
    </xdr:from>
    <xdr:to>
      <xdr:col>76</xdr:col>
      <xdr:colOff>165100</xdr:colOff>
      <xdr:row>56</xdr:row>
      <xdr:rowOff>159665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4742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3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100114</xdr:rowOff>
    </xdr:from>
    <xdr:to>
      <xdr:col>72</xdr:col>
      <xdr:colOff>38100</xdr:colOff>
      <xdr:row>58</xdr:row>
      <xdr:rowOff>30264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46791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4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97942</xdr:rowOff>
    </xdr:from>
    <xdr:to>
      <xdr:col>67</xdr:col>
      <xdr:colOff>101600</xdr:colOff>
      <xdr:row>57</xdr:row>
      <xdr:rowOff>28092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44619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81984</xdr:rowOff>
    </xdr:from>
    <xdr:to>
      <xdr:col>85</xdr:col>
      <xdr:colOff>127000</xdr:colOff>
      <xdr:row>79</xdr:row>
      <xdr:rowOff>83465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26534"/>
          <a:ext cx="8382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81984</xdr:rowOff>
    </xdr:from>
    <xdr:to>
      <xdr:col>81</xdr:col>
      <xdr:colOff>50800</xdr:colOff>
      <xdr:row>79</xdr:row>
      <xdr:rowOff>90779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26534"/>
          <a:ext cx="889000" cy="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90779</xdr:rowOff>
    </xdr:from>
    <xdr:to>
      <xdr:col>76</xdr:col>
      <xdr:colOff>114300</xdr:colOff>
      <xdr:row>79</xdr:row>
      <xdr:rowOff>96887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35329"/>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96887</xdr:rowOff>
    </xdr:from>
    <xdr:to>
      <xdr:col>71</xdr:col>
      <xdr:colOff>177800</xdr:colOff>
      <xdr:row>79</xdr:row>
      <xdr:rowOff>98182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143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32665</xdr:rowOff>
    </xdr:from>
    <xdr:to>
      <xdr:col>85</xdr:col>
      <xdr:colOff>177800</xdr:colOff>
      <xdr:row>79</xdr:row>
      <xdr:rowOff>134265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31184</xdr:rowOff>
    </xdr:from>
    <xdr:to>
      <xdr:col>81</xdr:col>
      <xdr:colOff>101600</xdr:colOff>
      <xdr:row>79</xdr:row>
      <xdr:rowOff>132784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149311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5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39979</xdr:rowOff>
    </xdr:from>
    <xdr:to>
      <xdr:col>76</xdr:col>
      <xdr:colOff>165100</xdr:colOff>
      <xdr:row>79</xdr:row>
      <xdr:rowOff>141579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132706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77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46087</xdr:rowOff>
    </xdr:from>
    <xdr:to>
      <xdr:col>72</xdr:col>
      <xdr:colOff>38100</xdr:colOff>
      <xdr:row>79</xdr:row>
      <xdr:rowOff>147687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138814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47382</xdr:rowOff>
    </xdr:from>
    <xdr:to>
      <xdr:col>67</xdr:col>
      <xdr:colOff>101600</xdr:colOff>
      <xdr:row>79</xdr:row>
      <xdr:rowOff>148982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140109</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118732</xdr:rowOff>
    </xdr:from>
    <xdr:to>
      <xdr:col>85</xdr:col>
      <xdr:colOff>127000</xdr:colOff>
      <xdr:row>96</xdr:row>
      <xdr:rowOff>135496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77932"/>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135496</xdr:rowOff>
    </xdr:from>
    <xdr:to>
      <xdr:col>81</xdr:col>
      <xdr:colOff>50800</xdr:colOff>
      <xdr:row>96</xdr:row>
      <xdr:rowOff>143103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94696"/>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143103</xdr:rowOff>
    </xdr:from>
    <xdr:to>
      <xdr:col>76</xdr:col>
      <xdr:colOff>114300</xdr:colOff>
      <xdr:row>96</xdr:row>
      <xdr:rowOff>147562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02303"/>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147562</xdr:rowOff>
    </xdr:from>
    <xdr:to>
      <xdr:col>71</xdr:col>
      <xdr:colOff>177800</xdr:colOff>
      <xdr:row>97</xdr:row>
      <xdr:rowOff>1308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06762"/>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67932</xdr:rowOff>
    </xdr:from>
    <xdr:to>
      <xdr:col>85</xdr:col>
      <xdr:colOff>177800</xdr:colOff>
      <xdr:row>96</xdr:row>
      <xdr:rowOff>169532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46359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0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84696</xdr:rowOff>
    </xdr:from>
    <xdr:to>
      <xdr:col>81</xdr:col>
      <xdr:colOff>101600</xdr:colOff>
      <xdr:row>97</xdr:row>
      <xdr:rowOff>14846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5973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92303</xdr:rowOff>
    </xdr:from>
    <xdr:to>
      <xdr:col>76</xdr:col>
      <xdr:colOff>165100</xdr:colOff>
      <xdr:row>97</xdr:row>
      <xdr:rowOff>22453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96762</xdr:rowOff>
    </xdr:from>
    <xdr:to>
      <xdr:col>72</xdr:col>
      <xdr:colOff>38100</xdr:colOff>
      <xdr:row>97</xdr:row>
      <xdr:rowOff>26912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18039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4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総務費は、前年度より減少し、類似団体より低い水準となっている。ふるさとづくり基金積立金やふるさと納税推進事業等の減が大きな要因となっている。</a:t>
          </a:r>
        </a:p>
        <a:p>
          <a:r>
            <a:rPr kumimoji="1" lang="ja-JP" altLang="en-US" sz="1300">
              <a:latin typeface="ＭＳ Ｐゴシック" panose="020B0600070205080204" pitchFamily="50" charset="-128"/>
              <a:ea typeface="ＭＳ Ｐゴシック" panose="020B0600070205080204" pitchFamily="50" charset="-128"/>
            </a:rPr>
            <a:t>民生費は、前年度より増加し、類似団体内より大幅に高い水準となっている。増加の主な要因は定額減税補足給付金事業（調整給付）の皆増や、障害福祉サービス費等給付費の増となっている。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商工費は、前年度より減少し、類似団体より低い水準となっている。豊見城市物価高騰生活者支援事業の皆減が大きな要因となっている。</a:t>
          </a:r>
        </a:p>
        <a:p>
          <a:r>
            <a:rPr kumimoji="1" lang="ja-JP" altLang="en-US" sz="1300">
              <a:latin typeface="ＭＳ Ｐゴシック" panose="020B0600070205080204" pitchFamily="50" charset="-128"/>
              <a:ea typeface="ＭＳ Ｐゴシック" panose="020B0600070205080204" pitchFamily="50" charset="-128"/>
            </a:rPr>
            <a:t>教育費は、前年度より大幅に減少したものの、類似団体内より高い水準となっている。豊崎中学校建設事業の減が大きな要因となっている。</a:t>
          </a:r>
        </a:p>
        <a:p>
          <a:r>
            <a:rPr kumimoji="1" lang="ja-JP" altLang="en-US" sz="1300">
              <a:latin typeface="ＭＳ Ｐゴシック" panose="020B0600070205080204" pitchFamily="50" charset="-128"/>
              <a:ea typeface="ＭＳ Ｐゴシック" panose="020B0600070205080204" pitchFamily="50" charset="-128"/>
            </a:rPr>
            <a:t>公債費の伸びはほぼ横ばいで現時点では類似団体内平均と同水準にあるものの、豊崎中学校建設事業や防災型立体駐車場整備事業等により将来的には増加が見込まれることから、各事業の緊急性及び必要性を精査のうえ、将来の財政運営に影響を及ぼすことがない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沖縄県豊見城市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標準財政規模に対する実質収支額の比率が前年度より</a:t>
          </a:r>
          <a:r>
            <a:rPr kumimoji="1" lang="en-US" altLang="ja-JP" sz="1300">
              <a:solidFill>
                <a:sysClr val="windowText" lastClr="000000"/>
              </a:solidFill>
              <a:latin typeface="ＭＳ ゴシック" pitchFamily="49" charset="-128"/>
              <a:ea typeface="ＭＳ ゴシック" pitchFamily="49" charset="-128"/>
            </a:rPr>
            <a:t>1.17</a:t>
          </a:r>
          <a:r>
            <a:rPr kumimoji="1" lang="ja-JP" altLang="en-US" sz="1300">
              <a:solidFill>
                <a:sysClr val="windowText" lastClr="000000"/>
              </a:solidFill>
              <a:latin typeface="ＭＳ ゴシック" pitchFamily="49" charset="-128"/>
              <a:ea typeface="ＭＳ ゴシック" pitchFamily="49" charset="-128"/>
            </a:rPr>
            <a:t>ポイント上回る要因は、歳入決算額、歳出決算額ともに減少したが、翌年度への繰越金が大幅に減少したことにより、実質収支額が増加したため。</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財政調整基金残高は、前年度より</a:t>
          </a:r>
          <a:r>
            <a:rPr kumimoji="1" lang="en-US" altLang="ja-JP" sz="1300">
              <a:latin typeface="ＭＳ ゴシック" pitchFamily="49" charset="-128"/>
              <a:ea typeface="ＭＳ ゴシック" pitchFamily="49" charset="-128"/>
            </a:rPr>
            <a:t>0.33</a:t>
          </a:r>
          <a:r>
            <a:rPr kumimoji="1" lang="ja-JP" altLang="en-US" sz="1300">
              <a:latin typeface="ＭＳ ゴシック" pitchFamily="49" charset="-128"/>
              <a:ea typeface="ＭＳ ゴシック" pitchFamily="49" charset="-128"/>
            </a:rPr>
            <a:t>ポイント改善している。物価高騰や人口増加に伴う扶助費の増加、地方債発行による公債費の増加等の影響により、義務的経費の割合が増加傾向にあるため、引き続き健全な財政運営となるよう事業の取捨選択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沖縄県豊見城市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一般会計は、固定資産税をはじめとする市税や地方特例交付金等の増により実質収支が増となった。</a:t>
          </a:r>
        </a:p>
        <a:p>
          <a:r>
            <a:rPr kumimoji="1" lang="ja-JP" altLang="en-US" sz="1400">
              <a:latin typeface="ＭＳ ゴシック" pitchFamily="49" charset="-128"/>
              <a:ea typeface="ＭＳ ゴシック" pitchFamily="49" charset="-128"/>
            </a:rPr>
            <a:t>　国民健康保険特別会計において、平成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は実質収支が赤字となっていたが、令和元年度に旧庁舎等の財産売払いを行うことで累積赤字を解消したため、令和元年度から赤字額が発生していない状況である。しかし、国民健康保険基金残高が年々減少しているため、国保税の見直しを図り一般会計からの繰入金に頼ることのないよう努めていく。</a:t>
          </a:r>
        </a:p>
        <a:p>
          <a:r>
            <a:rPr kumimoji="1" lang="ja-JP" altLang="en-US" sz="1400">
              <a:latin typeface="ＭＳ ゴシック" pitchFamily="49" charset="-128"/>
              <a:ea typeface="ＭＳ ゴシック" pitchFamily="49" charset="-128"/>
            </a:rPr>
            <a:t>　その他の特別会計及び公営企業会計については、今後も引き続き適正な料金体系の検討や経費削減を図り、一般会計からの繰入金をできる限り減らしていくよう努める。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9"/>
      <c r="DK1" s="169"/>
      <c r="DL1" s="169"/>
      <c r="DM1" s="169"/>
      <c r="DN1" s="169"/>
      <c r="DO1" s="169"/>
    </row>
    <row r="2" spans="1:119" ht="24.75" thickBot="1" x14ac:dyDescent="0.2">
      <c r="B2" s="170" t="s">
        <v>77</v>
      </c>
      <c r="C2" s="170"/>
      <c r="D2" s="171"/>
    </row>
    <row r="3" spans="1:119" ht="18.75" customHeight="1" thickBot="1" x14ac:dyDescent="0.2">
      <c r="A3" s="169"/>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9"/>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32771308</v>
      </c>
      <c r="BO4" s="372"/>
      <c r="BP4" s="372"/>
      <c r="BQ4" s="372"/>
      <c r="BR4" s="372"/>
      <c r="BS4" s="372"/>
      <c r="BT4" s="372"/>
      <c r="BU4" s="373"/>
      <c r="BV4" s="371">
        <v>35302469</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3.4</v>
      </c>
      <c r="CU4" s="378"/>
      <c r="CV4" s="378"/>
      <c r="CW4" s="378"/>
      <c r="CX4" s="378"/>
      <c r="CY4" s="378"/>
      <c r="CZ4" s="378"/>
      <c r="DA4" s="379"/>
      <c r="DB4" s="377">
        <v>2.2000000000000002</v>
      </c>
      <c r="DC4" s="378"/>
      <c r="DD4" s="378"/>
      <c r="DE4" s="378"/>
      <c r="DF4" s="378"/>
      <c r="DG4" s="378"/>
      <c r="DH4" s="378"/>
      <c r="DI4" s="379"/>
    </row>
    <row r="5" spans="1:119" ht="18.75" customHeight="1" x14ac:dyDescent="0.15">
      <c r="A5" s="169"/>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32200180</v>
      </c>
      <c r="BO5" s="409"/>
      <c r="BP5" s="409"/>
      <c r="BQ5" s="409"/>
      <c r="BR5" s="409"/>
      <c r="BS5" s="409"/>
      <c r="BT5" s="409"/>
      <c r="BU5" s="410"/>
      <c r="BV5" s="408">
        <v>34655052</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89.1</v>
      </c>
      <c r="CU5" s="406"/>
      <c r="CV5" s="406"/>
      <c r="CW5" s="406"/>
      <c r="CX5" s="406"/>
      <c r="CY5" s="406"/>
      <c r="CZ5" s="406"/>
      <c r="DA5" s="407"/>
      <c r="DB5" s="405">
        <v>89.1</v>
      </c>
      <c r="DC5" s="406"/>
      <c r="DD5" s="406"/>
      <c r="DE5" s="406"/>
      <c r="DF5" s="406"/>
      <c r="DG5" s="406"/>
      <c r="DH5" s="406"/>
      <c r="DI5" s="407"/>
    </row>
    <row r="6" spans="1:119" ht="18.75" customHeight="1" x14ac:dyDescent="0.15">
      <c r="A6" s="169"/>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571128</v>
      </c>
      <c r="BO6" s="409"/>
      <c r="BP6" s="409"/>
      <c r="BQ6" s="409"/>
      <c r="BR6" s="409"/>
      <c r="BS6" s="409"/>
      <c r="BT6" s="409"/>
      <c r="BU6" s="410"/>
      <c r="BV6" s="408">
        <v>647417</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89.5</v>
      </c>
      <c r="CU6" s="446"/>
      <c r="CV6" s="446"/>
      <c r="CW6" s="446"/>
      <c r="CX6" s="446"/>
      <c r="CY6" s="446"/>
      <c r="CZ6" s="446"/>
      <c r="DA6" s="447"/>
      <c r="DB6" s="445">
        <v>89.8</v>
      </c>
      <c r="DC6" s="446"/>
      <c r="DD6" s="446"/>
      <c r="DE6" s="446"/>
      <c r="DF6" s="446"/>
      <c r="DG6" s="446"/>
      <c r="DH6" s="446"/>
      <c r="DI6" s="447"/>
    </row>
    <row r="7" spans="1:119" ht="18.75" customHeight="1" x14ac:dyDescent="0.15">
      <c r="A7" s="169"/>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88153</v>
      </c>
      <c r="BO7" s="409"/>
      <c r="BP7" s="409"/>
      <c r="BQ7" s="409"/>
      <c r="BR7" s="409"/>
      <c r="BS7" s="409"/>
      <c r="BT7" s="409"/>
      <c r="BU7" s="410"/>
      <c r="BV7" s="408">
        <v>346394</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14369656</v>
      </c>
      <c r="CU7" s="409"/>
      <c r="CV7" s="409"/>
      <c r="CW7" s="409"/>
      <c r="CX7" s="409"/>
      <c r="CY7" s="409"/>
      <c r="CZ7" s="409"/>
      <c r="DA7" s="410"/>
      <c r="DB7" s="408">
        <v>13760466</v>
      </c>
      <c r="DC7" s="409"/>
      <c r="DD7" s="409"/>
      <c r="DE7" s="409"/>
      <c r="DF7" s="409"/>
      <c r="DG7" s="409"/>
      <c r="DH7" s="409"/>
      <c r="DI7" s="410"/>
    </row>
    <row r="8" spans="1:119" ht="18.75" customHeight="1" thickBot="1" x14ac:dyDescent="0.2">
      <c r="A8" s="169"/>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482975</v>
      </c>
      <c r="BO8" s="409"/>
      <c r="BP8" s="409"/>
      <c r="BQ8" s="409"/>
      <c r="BR8" s="409"/>
      <c r="BS8" s="409"/>
      <c r="BT8" s="409"/>
      <c r="BU8" s="410"/>
      <c r="BV8" s="408">
        <v>301023</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0.63</v>
      </c>
      <c r="CU8" s="449"/>
      <c r="CV8" s="449"/>
      <c r="CW8" s="449"/>
      <c r="CX8" s="449"/>
      <c r="CY8" s="449"/>
      <c r="CZ8" s="449"/>
      <c r="DA8" s="450"/>
      <c r="DB8" s="448">
        <v>0.63</v>
      </c>
      <c r="DC8" s="449"/>
      <c r="DD8" s="449"/>
      <c r="DE8" s="449"/>
      <c r="DF8" s="449"/>
      <c r="DG8" s="449"/>
      <c r="DH8" s="449"/>
      <c r="DI8" s="450"/>
    </row>
    <row r="9" spans="1:119" ht="18.75" customHeight="1" thickBot="1" x14ac:dyDescent="0.2">
      <c r="A9" s="169"/>
      <c r="B9" s="402" t="s">
        <v>106</v>
      </c>
      <c r="C9" s="403"/>
      <c r="D9" s="403"/>
      <c r="E9" s="403"/>
      <c r="F9" s="403"/>
      <c r="G9" s="403"/>
      <c r="H9" s="403"/>
      <c r="I9" s="403"/>
      <c r="J9" s="403"/>
      <c r="K9" s="451"/>
      <c r="L9" s="452" t="s">
        <v>107</v>
      </c>
      <c r="M9" s="453"/>
      <c r="N9" s="453"/>
      <c r="O9" s="453"/>
      <c r="P9" s="453"/>
      <c r="Q9" s="454"/>
      <c r="R9" s="455">
        <v>64612</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181952</v>
      </c>
      <c r="BO9" s="409"/>
      <c r="BP9" s="409"/>
      <c r="BQ9" s="409"/>
      <c r="BR9" s="409"/>
      <c r="BS9" s="409"/>
      <c r="BT9" s="409"/>
      <c r="BU9" s="410"/>
      <c r="BV9" s="408">
        <v>57074</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12.2</v>
      </c>
      <c r="CU9" s="406"/>
      <c r="CV9" s="406"/>
      <c r="CW9" s="406"/>
      <c r="CX9" s="406"/>
      <c r="CY9" s="406"/>
      <c r="CZ9" s="406"/>
      <c r="DA9" s="407"/>
      <c r="DB9" s="405">
        <v>12.1</v>
      </c>
      <c r="DC9" s="406"/>
      <c r="DD9" s="406"/>
      <c r="DE9" s="406"/>
      <c r="DF9" s="406"/>
      <c r="DG9" s="406"/>
      <c r="DH9" s="406"/>
      <c r="DI9" s="407"/>
    </row>
    <row r="10" spans="1:119" ht="18.75" customHeight="1" thickBot="1" x14ac:dyDescent="0.2">
      <c r="A10" s="169"/>
      <c r="B10" s="402"/>
      <c r="C10" s="403"/>
      <c r="D10" s="403"/>
      <c r="E10" s="403"/>
      <c r="F10" s="403"/>
      <c r="G10" s="403"/>
      <c r="H10" s="403"/>
      <c r="I10" s="403"/>
      <c r="J10" s="403"/>
      <c r="K10" s="451"/>
      <c r="L10" s="458" t="s">
        <v>112</v>
      </c>
      <c r="M10" s="438"/>
      <c r="N10" s="438"/>
      <c r="O10" s="438"/>
      <c r="P10" s="438"/>
      <c r="Q10" s="439"/>
      <c r="R10" s="459">
        <v>61119</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90</v>
      </c>
      <c r="AV10" s="441"/>
      <c r="AW10" s="441"/>
      <c r="AX10" s="441"/>
      <c r="AY10" s="442" t="s">
        <v>114</v>
      </c>
      <c r="AZ10" s="443"/>
      <c r="BA10" s="443"/>
      <c r="BB10" s="443"/>
      <c r="BC10" s="443"/>
      <c r="BD10" s="443"/>
      <c r="BE10" s="443"/>
      <c r="BF10" s="443"/>
      <c r="BG10" s="443"/>
      <c r="BH10" s="443"/>
      <c r="BI10" s="443"/>
      <c r="BJ10" s="443"/>
      <c r="BK10" s="443"/>
      <c r="BL10" s="443"/>
      <c r="BM10" s="444"/>
      <c r="BN10" s="408">
        <v>1251</v>
      </c>
      <c r="BO10" s="409"/>
      <c r="BP10" s="409"/>
      <c r="BQ10" s="409"/>
      <c r="BR10" s="409"/>
      <c r="BS10" s="409"/>
      <c r="BT10" s="409"/>
      <c r="BU10" s="410"/>
      <c r="BV10" s="408">
        <v>565</v>
      </c>
      <c r="BW10" s="409"/>
      <c r="BX10" s="409"/>
      <c r="BY10" s="409"/>
      <c r="BZ10" s="409"/>
      <c r="CA10" s="409"/>
      <c r="CB10" s="409"/>
      <c r="CC10" s="410"/>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90</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row>
    <row r="12" spans="1:119" ht="18.75" customHeight="1" x14ac:dyDescent="0.15">
      <c r="A12" s="169"/>
      <c r="B12" s="468" t="s">
        <v>122</v>
      </c>
      <c r="C12" s="469"/>
      <c r="D12" s="469"/>
      <c r="E12" s="469"/>
      <c r="F12" s="469"/>
      <c r="G12" s="469"/>
      <c r="H12" s="469"/>
      <c r="I12" s="469"/>
      <c r="J12" s="469"/>
      <c r="K12" s="470"/>
      <c r="L12" s="477" t="s">
        <v>123</v>
      </c>
      <c r="M12" s="478"/>
      <c r="N12" s="478"/>
      <c r="O12" s="478"/>
      <c r="P12" s="478"/>
      <c r="Q12" s="479"/>
      <c r="R12" s="480">
        <v>65889</v>
      </c>
      <c r="S12" s="481"/>
      <c r="T12" s="481"/>
      <c r="U12" s="481"/>
      <c r="V12" s="482"/>
      <c r="W12" s="483" t="s">
        <v>1</v>
      </c>
      <c r="X12" s="441"/>
      <c r="Y12" s="441"/>
      <c r="Z12" s="441"/>
      <c r="AA12" s="441"/>
      <c r="AB12" s="484"/>
      <c r="AC12" s="485" t="s">
        <v>124</v>
      </c>
      <c r="AD12" s="486"/>
      <c r="AE12" s="486"/>
      <c r="AF12" s="486"/>
      <c r="AG12" s="487"/>
      <c r="AH12" s="485" t="s">
        <v>125</v>
      </c>
      <c r="AI12" s="486"/>
      <c r="AJ12" s="486"/>
      <c r="AK12" s="486"/>
      <c r="AL12" s="488"/>
      <c r="AM12" s="437" t="s">
        <v>126</v>
      </c>
      <c r="AN12" s="438"/>
      <c r="AO12" s="438"/>
      <c r="AP12" s="438"/>
      <c r="AQ12" s="438"/>
      <c r="AR12" s="438"/>
      <c r="AS12" s="438"/>
      <c r="AT12" s="439"/>
      <c r="AU12" s="440" t="s">
        <v>90</v>
      </c>
      <c r="AV12" s="441"/>
      <c r="AW12" s="441"/>
      <c r="AX12" s="441"/>
      <c r="AY12" s="442" t="s">
        <v>127</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500000</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row>
    <row r="13" spans="1:119" ht="18.75" customHeight="1" x14ac:dyDescent="0.15">
      <c r="A13" s="169"/>
      <c r="B13" s="471"/>
      <c r="C13" s="472"/>
      <c r="D13" s="472"/>
      <c r="E13" s="472"/>
      <c r="F13" s="472"/>
      <c r="G13" s="472"/>
      <c r="H13" s="472"/>
      <c r="I13" s="472"/>
      <c r="J13" s="472"/>
      <c r="K13" s="473"/>
      <c r="L13" s="178"/>
      <c r="M13" s="499" t="s">
        <v>129</v>
      </c>
      <c r="N13" s="500"/>
      <c r="O13" s="500"/>
      <c r="P13" s="500"/>
      <c r="Q13" s="501"/>
      <c r="R13" s="492">
        <v>65295</v>
      </c>
      <c r="S13" s="493"/>
      <c r="T13" s="493"/>
      <c r="U13" s="493"/>
      <c r="V13" s="494"/>
      <c r="W13" s="424" t="s">
        <v>130</v>
      </c>
      <c r="X13" s="425"/>
      <c r="Y13" s="425"/>
      <c r="Z13" s="425"/>
      <c r="AA13" s="425"/>
      <c r="AB13" s="415"/>
      <c r="AC13" s="459">
        <v>769</v>
      </c>
      <c r="AD13" s="460"/>
      <c r="AE13" s="460"/>
      <c r="AF13" s="460"/>
      <c r="AG13" s="502"/>
      <c r="AH13" s="459">
        <v>830</v>
      </c>
      <c r="AI13" s="460"/>
      <c r="AJ13" s="460"/>
      <c r="AK13" s="460"/>
      <c r="AL13" s="461"/>
      <c r="AM13" s="437" t="s">
        <v>131</v>
      </c>
      <c r="AN13" s="438"/>
      <c r="AO13" s="438"/>
      <c r="AP13" s="438"/>
      <c r="AQ13" s="438"/>
      <c r="AR13" s="438"/>
      <c r="AS13" s="438"/>
      <c r="AT13" s="439"/>
      <c r="AU13" s="440" t="s">
        <v>132</v>
      </c>
      <c r="AV13" s="441"/>
      <c r="AW13" s="441"/>
      <c r="AX13" s="441"/>
      <c r="AY13" s="442" t="s">
        <v>133</v>
      </c>
      <c r="AZ13" s="443"/>
      <c r="BA13" s="443"/>
      <c r="BB13" s="443"/>
      <c r="BC13" s="443"/>
      <c r="BD13" s="443"/>
      <c r="BE13" s="443"/>
      <c r="BF13" s="443"/>
      <c r="BG13" s="443"/>
      <c r="BH13" s="443"/>
      <c r="BI13" s="443"/>
      <c r="BJ13" s="443"/>
      <c r="BK13" s="443"/>
      <c r="BL13" s="443"/>
      <c r="BM13" s="444"/>
      <c r="BN13" s="408">
        <v>183203</v>
      </c>
      <c r="BO13" s="409"/>
      <c r="BP13" s="409"/>
      <c r="BQ13" s="409"/>
      <c r="BR13" s="409"/>
      <c r="BS13" s="409"/>
      <c r="BT13" s="409"/>
      <c r="BU13" s="410"/>
      <c r="BV13" s="408">
        <v>-442361</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8.9</v>
      </c>
      <c r="CU13" s="406"/>
      <c r="CV13" s="406"/>
      <c r="CW13" s="406"/>
      <c r="CX13" s="406"/>
      <c r="CY13" s="406"/>
      <c r="CZ13" s="406"/>
      <c r="DA13" s="407"/>
      <c r="DB13" s="405">
        <v>8.8000000000000007</v>
      </c>
      <c r="DC13" s="406"/>
      <c r="DD13" s="406"/>
      <c r="DE13" s="406"/>
      <c r="DF13" s="406"/>
      <c r="DG13" s="406"/>
      <c r="DH13" s="406"/>
      <c r="DI13" s="407"/>
    </row>
    <row r="14" spans="1:119" ht="18.75" customHeight="1" thickBot="1" x14ac:dyDescent="0.2">
      <c r="A14" s="169"/>
      <c r="B14" s="471"/>
      <c r="C14" s="472"/>
      <c r="D14" s="472"/>
      <c r="E14" s="472"/>
      <c r="F14" s="472"/>
      <c r="G14" s="472"/>
      <c r="H14" s="472"/>
      <c r="I14" s="472"/>
      <c r="J14" s="472"/>
      <c r="K14" s="473"/>
      <c r="L14" s="489" t="s">
        <v>135</v>
      </c>
      <c r="M14" s="490"/>
      <c r="N14" s="490"/>
      <c r="O14" s="490"/>
      <c r="P14" s="490"/>
      <c r="Q14" s="491"/>
      <c r="R14" s="492">
        <v>66101</v>
      </c>
      <c r="S14" s="493"/>
      <c r="T14" s="493"/>
      <c r="U14" s="493"/>
      <c r="V14" s="494"/>
      <c r="W14" s="398"/>
      <c r="X14" s="399"/>
      <c r="Y14" s="399"/>
      <c r="Z14" s="399"/>
      <c r="AA14" s="399"/>
      <c r="AB14" s="388"/>
      <c r="AC14" s="495">
        <v>3</v>
      </c>
      <c r="AD14" s="496"/>
      <c r="AE14" s="496"/>
      <c r="AF14" s="496"/>
      <c r="AG14" s="497"/>
      <c r="AH14" s="495">
        <v>3.7</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97.6</v>
      </c>
      <c r="CU14" s="507"/>
      <c r="CV14" s="507"/>
      <c r="CW14" s="507"/>
      <c r="CX14" s="507"/>
      <c r="CY14" s="507"/>
      <c r="CZ14" s="507"/>
      <c r="DA14" s="508"/>
      <c r="DB14" s="506">
        <v>99.2</v>
      </c>
      <c r="DC14" s="507"/>
      <c r="DD14" s="507"/>
      <c r="DE14" s="507"/>
      <c r="DF14" s="507"/>
      <c r="DG14" s="507"/>
      <c r="DH14" s="507"/>
      <c r="DI14" s="508"/>
    </row>
    <row r="15" spans="1:119" ht="18.75" customHeight="1" x14ac:dyDescent="0.15">
      <c r="A15" s="169"/>
      <c r="B15" s="471"/>
      <c r="C15" s="472"/>
      <c r="D15" s="472"/>
      <c r="E15" s="472"/>
      <c r="F15" s="472"/>
      <c r="G15" s="472"/>
      <c r="H15" s="472"/>
      <c r="I15" s="472"/>
      <c r="J15" s="472"/>
      <c r="K15" s="473"/>
      <c r="L15" s="178"/>
      <c r="M15" s="499" t="s">
        <v>129</v>
      </c>
      <c r="N15" s="500"/>
      <c r="O15" s="500"/>
      <c r="P15" s="500"/>
      <c r="Q15" s="501"/>
      <c r="R15" s="492">
        <v>65542</v>
      </c>
      <c r="S15" s="493"/>
      <c r="T15" s="493"/>
      <c r="U15" s="493"/>
      <c r="V15" s="494"/>
      <c r="W15" s="424" t="s">
        <v>137</v>
      </c>
      <c r="X15" s="425"/>
      <c r="Y15" s="425"/>
      <c r="Z15" s="425"/>
      <c r="AA15" s="425"/>
      <c r="AB15" s="415"/>
      <c r="AC15" s="459">
        <v>3232</v>
      </c>
      <c r="AD15" s="460"/>
      <c r="AE15" s="460"/>
      <c r="AF15" s="460"/>
      <c r="AG15" s="502"/>
      <c r="AH15" s="459">
        <v>2962</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7883921</v>
      </c>
      <c r="BO15" s="372"/>
      <c r="BP15" s="372"/>
      <c r="BQ15" s="372"/>
      <c r="BR15" s="372"/>
      <c r="BS15" s="372"/>
      <c r="BT15" s="372"/>
      <c r="BU15" s="373"/>
      <c r="BV15" s="371">
        <v>7449719</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12.8</v>
      </c>
      <c r="AD16" s="496"/>
      <c r="AE16" s="496"/>
      <c r="AF16" s="496"/>
      <c r="AG16" s="497"/>
      <c r="AH16" s="495">
        <v>13.1</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12353467</v>
      </c>
      <c r="BO16" s="409"/>
      <c r="BP16" s="409"/>
      <c r="BQ16" s="409"/>
      <c r="BR16" s="409"/>
      <c r="BS16" s="409"/>
      <c r="BT16" s="409"/>
      <c r="BU16" s="410"/>
      <c r="BV16" s="408">
        <v>11674586</v>
      </c>
      <c r="BW16" s="409"/>
      <c r="BX16" s="409"/>
      <c r="BY16" s="409"/>
      <c r="BZ16" s="409"/>
      <c r="CA16" s="409"/>
      <c r="CB16" s="409"/>
      <c r="CC16" s="410"/>
      <c r="CD16" s="18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9"/>
      <c r="B17" s="474"/>
      <c r="C17" s="475"/>
      <c r="D17" s="475"/>
      <c r="E17" s="475"/>
      <c r="F17" s="475"/>
      <c r="G17" s="475"/>
      <c r="H17" s="475"/>
      <c r="I17" s="475"/>
      <c r="J17" s="475"/>
      <c r="K17" s="476"/>
      <c r="L17" s="183"/>
      <c r="M17" s="519" t="s">
        <v>143</v>
      </c>
      <c r="N17" s="520"/>
      <c r="O17" s="520"/>
      <c r="P17" s="520"/>
      <c r="Q17" s="521"/>
      <c r="R17" s="514" t="s">
        <v>144</v>
      </c>
      <c r="S17" s="515"/>
      <c r="T17" s="515"/>
      <c r="U17" s="515"/>
      <c r="V17" s="516"/>
      <c r="W17" s="424" t="s">
        <v>145</v>
      </c>
      <c r="X17" s="425"/>
      <c r="Y17" s="425"/>
      <c r="Z17" s="425"/>
      <c r="AA17" s="425"/>
      <c r="AB17" s="415"/>
      <c r="AC17" s="459">
        <v>21312</v>
      </c>
      <c r="AD17" s="460"/>
      <c r="AE17" s="460"/>
      <c r="AF17" s="460"/>
      <c r="AG17" s="502"/>
      <c r="AH17" s="459">
        <v>18846</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9974865</v>
      </c>
      <c r="BO17" s="409"/>
      <c r="BP17" s="409"/>
      <c r="BQ17" s="409"/>
      <c r="BR17" s="409"/>
      <c r="BS17" s="409"/>
      <c r="BT17" s="409"/>
      <c r="BU17" s="410"/>
      <c r="BV17" s="408">
        <v>9422184</v>
      </c>
      <c r="BW17" s="409"/>
      <c r="BX17" s="409"/>
      <c r="BY17" s="409"/>
      <c r="BZ17" s="409"/>
      <c r="CA17" s="409"/>
      <c r="CB17" s="409"/>
      <c r="CC17" s="410"/>
      <c r="CD17" s="18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9"/>
      <c r="B18" s="530" t="s">
        <v>147</v>
      </c>
      <c r="C18" s="451"/>
      <c r="D18" s="451"/>
      <c r="E18" s="531"/>
      <c r="F18" s="531"/>
      <c r="G18" s="531"/>
      <c r="H18" s="531"/>
      <c r="I18" s="531"/>
      <c r="J18" s="531"/>
      <c r="K18" s="531"/>
      <c r="L18" s="532">
        <v>19.329999999999998</v>
      </c>
      <c r="M18" s="532"/>
      <c r="N18" s="532"/>
      <c r="O18" s="532"/>
      <c r="P18" s="532"/>
      <c r="Q18" s="532"/>
      <c r="R18" s="533"/>
      <c r="S18" s="533"/>
      <c r="T18" s="533"/>
      <c r="U18" s="533"/>
      <c r="V18" s="534"/>
      <c r="W18" s="426"/>
      <c r="X18" s="427"/>
      <c r="Y18" s="427"/>
      <c r="Z18" s="427"/>
      <c r="AA18" s="427"/>
      <c r="AB18" s="418"/>
      <c r="AC18" s="535">
        <v>84.2</v>
      </c>
      <c r="AD18" s="536"/>
      <c r="AE18" s="536"/>
      <c r="AF18" s="536"/>
      <c r="AG18" s="537"/>
      <c r="AH18" s="535">
        <v>83.2</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13447249</v>
      </c>
      <c r="BO18" s="409"/>
      <c r="BP18" s="409"/>
      <c r="BQ18" s="409"/>
      <c r="BR18" s="409"/>
      <c r="BS18" s="409"/>
      <c r="BT18" s="409"/>
      <c r="BU18" s="410"/>
      <c r="BV18" s="408">
        <v>12581704</v>
      </c>
      <c r="BW18" s="409"/>
      <c r="BX18" s="409"/>
      <c r="BY18" s="409"/>
      <c r="BZ18" s="409"/>
      <c r="CA18" s="409"/>
      <c r="CB18" s="409"/>
      <c r="CC18" s="410"/>
      <c r="CD18" s="18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9"/>
      <c r="B19" s="530" t="s">
        <v>149</v>
      </c>
      <c r="C19" s="451"/>
      <c r="D19" s="451"/>
      <c r="E19" s="531"/>
      <c r="F19" s="531"/>
      <c r="G19" s="531"/>
      <c r="H19" s="531"/>
      <c r="I19" s="531"/>
      <c r="J19" s="531"/>
      <c r="K19" s="531"/>
      <c r="L19" s="539">
        <v>3343</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17321528</v>
      </c>
      <c r="BO19" s="409"/>
      <c r="BP19" s="409"/>
      <c r="BQ19" s="409"/>
      <c r="BR19" s="409"/>
      <c r="BS19" s="409"/>
      <c r="BT19" s="409"/>
      <c r="BU19" s="410"/>
      <c r="BV19" s="408">
        <v>16872476</v>
      </c>
      <c r="BW19" s="409"/>
      <c r="BX19" s="409"/>
      <c r="BY19" s="409"/>
      <c r="BZ19" s="409"/>
      <c r="CA19" s="409"/>
      <c r="CB19" s="409"/>
      <c r="CC19" s="410"/>
      <c r="CD19" s="18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9"/>
      <c r="B20" s="530" t="s">
        <v>151</v>
      </c>
      <c r="C20" s="451"/>
      <c r="D20" s="451"/>
      <c r="E20" s="531"/>
      <c r="F20" s="531"/>
      <c r="G20" s="531"/>
      <c r="H20" s="531"/>
      <c r="I20" s="531"/>
      <c r="J20" s="531"/>
      <c r="K20" s="531"/>
      <c r="L20" s="539">
        <v>24580</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9"/>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8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9"/>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29773095</v>
      </c>
      <c r="BO22" s="372"/>
      <c r="BP22" s="372"/>
      <c r="BQ22" s="372"/>
      <c r="BR22" s="372"/>
      <c r="BS22" s="372"/>
      <c r="BT22" s="372"/>
      <c r="BU22" s="373"/>
      <c r="BV22" s="371">
        <v>30471288</v>
      </c>
      <c r="BW22" s="372"/>
      <c r="BX22" s="372"/>
      <c r="BY22" s="372"/>
      <c r="BZ22" s="372"/>
      <c r="CA22" s="372"/>
      <c r="CB22" s="372"/>
      <c r="CC22" s="373"/>
      <c r="CD22" s="18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9"/>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26554139</v>
      </c>
      <c r="BO23" s="409"/>
      <c r="BP23" s="409"/>
      <c r="BQ23" s="409"/>
      <c r="BR23" s="409"/>
      <c r="BS23" s="409"/>
      <c r="BT23" s="409"/>
      <c r="BU23" s="410"/>
      <c r="BV23" s="408">
        <v>27015955</v>
      </c>
      <c r="BW23" s="409"/>
      <c r="BX23" s="409"/>
      <c r="BY23" s="409"/>
      <c r="BZ23" s="409"/>
      <c r="CA23" s="409"/>
      <c r="CB23" s="409"/>
      <c r="CC23" s="410"/>
      <c r="CD23" s="18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9"/>
      <c r="B24" s="579"/>
      <c r="C24" s="555"/>
      <c r="D24" s="556"/>
      <c r="E24" s="458" t="s">
        <v>161</v>
      </c>
      <c r="F24" s="438"/>
      <c r="G24" s="438"/>
      <c r="H24" s="438"/>
      <c r="I24" s="438"/>
      <c r="J24" s="438"/>
      <c r="K24" s="439"/>
      <c r="L24" s="459">
        <v>1</v>
      </c>
      <c r="M24" s="460"/>
      <c r="N24" s="460"/>
      <c r="O24" s="460"/>
      <c r="P24" s="502"/>
      <c r="Q24" s="459">
        <v>8300</v>
      </c>
      <c r="R24" s="460"/>
      <c r="S24" s="460"/>
      <c r="T24" s="460"/>
      <c r="U24" s="460"/>
      <c r="V24" s="502"/>
      <c r="W24" s="554"/>
      <c r="X24" s="555"/>
      <c r="Y24" s="556"/>
      <c r="Z24" s="458" t="s">
        <v>162</v>
      </c>
      <c r="AA24" s="438"/>
      <c r="AB24" s="438"/>
      <c r="AC24" s="438"/>
      <c r="AD24" s="438"/>
      <c r="AE24" s="438"/>
      <c r="AF24" s="438"/>
      <c r="AG24" s="439"/>
      <c r="AH24" s="459">
        <v>414</v>
      </c>
      <c r="AI24" s="460"/>
      <c r="AJ24" s="460"/>
      <c r="AK24" s="460"/>
      <c r="AL24" s="502"/>
      <c r="AM24" s="459">
        <v>1208466</v>
      </c>
      <c r="AN24" s="460"/>
      <c r="AO24" s="460"/>
      <c r="AP24" s="460"/>
      <c r="AQ24" s="460"/>
      <c r="AR24" s="502"/>
      <c r="AS24" s="459">
        <v>2919</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23686290</v>
      </c>
      <c r="BO24" s="409"/>
      <c r="BP24" s="409"/>
      <c r="BQ24" s="409"/>
      <c r="BR24" s="409"/>
      <c r="BS24" s="409"/>
      <c r="BT24" s="409"/>
      <c r="BU24" s="410"/>
      <c r="BV24" s="408">
        <v>23786290</v>
      </c>
      <c r="BW24" s="409"/>
      <c r="BX24" s="409"/>
      <c r="BY24" s="409"/>
      <c r="BZ24" s="409"/>
      <c r="CA24" s="409"/>
      <c r="CB24" s="409"/>
      <c r="CC24" s="410"/>
      <c r="CD24" s="18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9"/>
      <c r="B25" s="579"/>
      <c r="C25" s="555"/>
      <c r="D25" s="556"/>
      <c r="E25" s="458" t="s">
        <v>164</v>
      </c>
      <c r="F25" s="438"/>
      <c r="G25" s="438"/>
      <c r="H25" s="438"/>
      <c r="I25" s="438"/>
      <c r="J25" s="438"/>
      <c r="K25" s="439"/>
      <c r="L25" s="459">
        <v>1</v>
      </c>
      <c r="M25" s="460"/>
      <c r="N25" s="460"/>
      <c r="O25" s="460"/>
      <c r="P25" s="502"/>
      <c r="Q25" s="459">
        <v>6840</v>
      </c>
      <c r="R25" s="460"/>
      <c r="S25" s="460"/>
      <c r="T25" s="460"/>
      <c r="U25" s="460"/>
      <c r="V25" s="502"/>
      <c r="W25" s="554"/>
      <c r="X25" s="555"/>
      <c r="Y25" s="556"/>
      <c r="Z25" s="458" t="s">
        <v>165</v>
      </c>
      <c r="AA25" s="438"/>
      <c r="AB25" s="438"/>
      <c r="AC25" s="438"/>
      <c r="AD25" s="438"/>
      <c r="AE25" s="438"/>
      <c r="AF25" s="438"/>
      <c r="AG25" s="439"/>
      <c r="AH25" s="459">
        <v>70</v>
      </c>
      <c r="AI25" s="460"/>
      <c r="AJ25" s="460"/>
      <c r="AK25" s="460"/>
      <c r="AL25" s="502"/>
      <c r="AM25" s="459">
        <v>195300</v>
      </c>
      <c r="AN25" s="460"/>
      <c r="AO25" s="460"/>
      <c r="AP25" s="460"/>
      <c r="AQ25" s="460"/>
      <c r="AR25" s="502"/>
      <c r="AS25" s="459">
        <v>2790</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4992048</v>
      </c>
      <c r="BO25" s="372"/>
      <c r="BP25" s="372"/>
      <c r="BQ25" s="372"/>
      <c r="BR25" s="372"/>
      <c r="BS25" s="372"/>
      <c r="BT25" s="372"/>
      <c r="BU25" s="373"/>
      <c r="BV25" s="371">
        <v>2080887</v>
      </c>
      <c r="BW25" s="372"/>
      <c r="BX25" s="372"/>
      <c r="BY25" s="372"/>
      <c r="BZ25" s="372"/>
      <c r="CA25" s="372"/>
      <c r="CB25" s="372"/>
      <c r="CC25" s="373"/>
      <c r="CD25" s="18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9"/>
      <c r="B26" s="579"/>
      <c r="C26" s="555"/>
      <c r="D26" s="556"/>
      <c r="E26" s="458" t="s">
        <v>167</v>
      </c>
      <c r="F26" s="438"/>
      <c r="G26" s="438"/>
      <c r="H26" s="438"/>
      <c r="I26" s="438"/>
      <c r="J26" s="438"/>
      <c r="K26" s="439"/>
      <c r="L26" s="459">
        <v>1</v>
      </c>
      <c r="M26" s="460"/>
      <c r="N26" s="460"/>
      <c r="O26" s="460"/>
      <c r="P26" s="502"/>
      <c r="Q26" s="459">
        <v>6260</v>
      </c>
      <c r="R26" s="460"/>
      <c r="S26" s="460"/>
      <c r="T26" s="460"/>
      <c r="U26" s="460"/>
      <c r="V26" s="502"/>
      <c r="W26" s="554"/>
      <c r="X26" s="555"/>
      <c r="Y26" s="556"/>
      <c r="Z26" s="458" t="s">
        <v>168</v>
      </c>
      <c r="AA26" s="560"/>
      <c r="AB26" s="560"/>
      <c r="AC26" s="560"/>
      <c r="AD26" s="560"/>
      <c r="AE26" s="560"/>
      <c r="AF26" s="560"/>
      <c r="AG26" s="561"/>
      <c r="AH26" s="459" t="s">
        <v>121</v>
      </c>
      <c r="AI26" s="460"/>
      <c r="AJ26" s="460"/>
      <c r="AK26" s="460"/>
      <c r="AL26" s="502"/>
      <c r="AM26" s="459" t="s">
        <v>121</v>
      </c>
      <c r="AN26" s="460"/>
      <c r="AO26" s="460"/>
      <c r="AP26" s="460"/>
      <c r="AQ26" s="460"/>
      <c r="AR26" s="502"/>
      <c r="AS26" s="459" t="s">
        <v>121</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8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9"/>
      <c r="B27" s="579"/>
      <c r="C27" s="555"/>
      <c r="D27" s="556"/>
      <c r="E27" s="458" t="s">
        <v>170</v>
      </c>
      <c r="F27" s="438"/>
      <c r="G27" s="438"/>
      <c r="H27" s="438"/>
      <c r="I27" s="438"/>
      <c r="J27" s="438"/>
      <c r="K27" s="439"/>
      <c r="L27" s="459">
        <v>1</v>
      </c>
      <c r="M27" s="460"/>
      <c r="N27" s="460"/>
      <c r="O27" s="460"/>
      <c r="P27" s="502"/>
      <c r="Q27" s="459">
        <v>4420</v>
      </c>
      <c r="R27" s="460"/>
      <c r="S27" s="460"/>
      <c r="T27" s="460"/>
      <c r="U27" s="460"/>
      <c r="V27" s="502"/>
      <c r="W27" s="554"/>
      <c r="X27" s="555"/>
      <c r="Y27" s="556"/>
      <c r="Z27" s="458" t="s">
        <v>171</v>
      </c>
      <c r="AA27" s="438"/>
      <c r="AB27" s="438"/>
      <c r="AC27" s="438"/>
      <c r="AD27" s="438"/>
      <c r="AE27" s="438"/>
      <c r="AF27" s="438"/>
      <c r="AG27" s="439"/>
      <c r="AH27" s="459">
        <v>26</v>
      </c>
      <c r="AI27" s="460"/>
      <c r="AJ27" s="460"/>
      <c r="AK27" s="460"/>
      <c r="AL27" s="502"/>
      <c r="AM27" s="459">
        <v>77896</v>
      </c>
      <c r="AN27" s="460"/>
      <c r="AO27" s="460"/>
      <c r="AP27" s="460"/>
      <c r="AQ27" s="460"/>
      <c r="AR27" s="502"/>
      <c r="AS27" s="459">
        <v>2996</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v>6397</v>
      </c>
      <c r="BO27" s="528"/>
      <c r="BP27" s="528"/>
      <c r="BQ27" s="528"/>
      <c r="BR27" s="528"/>
      <c r="BS27" s="528"/>
      <c r="BT27" s="528"/>
      <c r="BU27" s="529"/>
      <c r="BV27" s="527">
        <v>6389</v>
      </c>
      <c r="BW27" s="528"/>
      <c r="BX27" s="528"/>
      <c r="BY27" s="528"/>
      <c r="BZ27" s="528"/>
      <c r="CA27" s="528"/>
      <c r="CB27" s="528"/>
      <c r="CC27" s="529"/>
      <c r="CD27" s="184"/>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9"/>
      <c r="B28" s="579"/>
      <c r="C28" s="555"/>
      <c r="D28" s="556"/>
      <c r="E28" s="458" t="s">
        <v>173</v>
      </c>
      <c r="F28" s="438"/>
      <c r="G28" s="438"/>
      <c r="H28" s="438"/>
      <c r="I28" s="438"/>
      <c r="J28" s="438"/>
      <c r="K28" s="439"/>
      <c r="L28" s="459">
        <v>1</v>
      </c>
      <c r="M28" s="460"/>
      <c r="N28" s="460"/>
      <c r="O28" s="460"/>
      <c r="P28" s="502"/>
      <c r="Q28" s="459">
        <v>3950</v>
      </c>
      <c r="R28" s="460"/>
      <c r="S28" s="460"/>
      <c r="T28" s="460"/>
      <c r="U28" s="460"/>
      <c r="V28" s="502"/>
      <c r="W28" s="554"/>
      <c r="X28" s="555"/>
      <c r="Y28" s="556"/>
      <c r="Z28" s="458" t="s">
        <v>174</v>
      </c>
      <c r="AA28" s="438"/>
      <c r="AB28" s="438"/>
      <c r="AC28" s="438"/>
      <c r="AD28" s="438"/>
      <c r="AE28" s="438"/>
      <c r="AF28" s="438"/>
      <c r="AG28" s="439"/>
      <c r="AH28" s="459" t="s">
        <v>121</v>
      </c>
      <c r="AI28" s="460"/>
      <c r="AJ28" s="460"/>
      <c r="AK28" s="460"/>
      <c r="AL28" s="502"/>
      <c r="AM28" s="459" t="s">
        <v>121</v>
      </c>
      <c r="AN28" s="460"/>
      <c r="AO28" s="460"/>
      <c r="AP28" s="460"/>
      <c r="AQ28" s="460"/>
      <c r="AR28" s="502"/>
      <c r="AS28" s="459" t="s">
        <v>121</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2477476</v>
      </c>
      <c r="BO28" s="372"/>
      <c r="BP28" s="372"/>
      <c r="BQ28" s="372"/>
      <c r="BR28" s="372"/>
      <c r="BS28" s="372"/>
      <c r="BT28" s="372"/>
      <c r="BU28" s="373"/>
      <c r="BV28" s="371">
        <v>2326225</v>
      </c>
      <c r="BW28" s="372"/>
      <c r="BX28" s="372"/>
      <c r="BY28" s="372"/>
      <c r="BZ28" s="372"/>
      <c r="CA28" s="372"/>
      <c r="CB28" s="372"/>
      <c r="CC28" s="373"/>
      <c r="CD28" s="18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9"/>
      <c r="B29" s="579"/>
      <c r="C29" s="555"/>
      <c r="D29" s="556"/>
      <c r="E29" s="458" t="s">
        <v>176</v>
      </c>
      <c r="F29" s="438"/>
      <c r="G29" s="438"/>
      <c r="H29" s="438"/>
      <c r="I29" s="438"/>
      <c r="J29" s="438"/>
      <c r="K29" s="439"/>
      <c r="L29" s="459">
        <v>20</v>
      </c>
      <c r="M29" s="460"/>
      <c r="N29" s="460"/>
      <c r="O29" s="460"/>
      <c r="P29" s="502"/>
      <c r="Q29" s="459">
        <v>3710</v>
      </c>
      <c r="R29" s="460"/>
      <c r="S29" s="460"/>
      <c r="T29" s="460"/>
      <c r="U29" s="460"/>
      <c r="V29" s="502"/>
      <c r="W29" s="557"/>
      <c r="X29" s="558"/>
      <c r="Y29" s="559"/>
      <c r="Z29" s="458" t="s">
        <v>177</v>
      </c>
      <c r="AA29" s="438"/>
      <c r="AB29" s="438"/>
      <c r="AC29" s="438"/>
      <c r="AD29" s="438"/>
      <c r="AE29" s="438"/>
      <c r="AF29" s="438"/>
      <c r="AG29" s="439"/>
      <c r="AH29" s="459">
        <v>440</v>
      </c>
      <c r="AI29" s="460"/>
      <c r="AJ29" s="460"/>
      <c r="AK29" s="460"/>
      <c r="AL29" s="502"/>
      <c r="AM29" s="459">
        <v>1286362</v>
      </c>
      <c r="AN29" s="460"/>
      <c r="AO29" s="460"/>
      <c r="AP29" s="460"/>
      <c r="AQ29" s="460"/>
      <c r="AR29" s="502"/>
      <c r="AS29" s="459">
        <v>2924</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572719</v>
      </c>
      <c r="BO29" s="409"/>
      <c r="BP29" s="409"/>
      <c r="BQ29" s="409"/>
      <c r="BR29" s="409"/>
      <c r="BS29" s="409"/>
      <c r="BT29" s="409"/>
      <c r="BU29" s="410"/>
      <c r="BV29" s="408">
        <v>487984</v>
      </c>
      <c r="BW29" s="409"/>
      <c r="BX29" s="409"/>
      <c r="BY29" s="409"/>
      <c r="BZ29" s="409"/>
      <c r="CA29" s="409"/>
      <c r="CB29" s="409"/>
      <c r="CC29" s="410"/>
      <c r="CD29" s="184"/>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9"/>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97.2</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1254557</v>
      </c>
      <c r="BO30" s="528"/>
      <c r="BP30" s="528"/>
      <c r="BQ30" s="528"/>
      <c r="BR30" s="528"/>
      <c r="BS30" s="528"/>
      <c r="BT30" s="528"/>
      <c r="BU30" s="529"/>
      <c r="BV30" s="527">
        <v>1532694</v>
      </c>
      <c r="BW30" s="528"/>
      <c r="BX30" s="528"/>
      <c r="BY30" s="528"/>
      <c r="BZ30" s="528"/>
      <c r="CA30" s="528"/>
      <c r="CB30" s="528"/>
      <c r="CC30" s="52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92"/>
    </row>
    <row r="33" spans="1:113" ht="13.5" customHeight="1" x14ac:dyDescent="0.15">
      <c r="A33" s="169"/>
      <c r="B33" s="193"/>
      <c r="C33" s="432" t="s">
        <v>186</v>
      </c>
      <c r="D33" s="432"/>
      <c r="E33" s="397" t="s">
        <v>187</v>
      </c>
      <c r="F33" s="397"/>
      <c r="G33" s="397"/>
      <c r="H33" s="397"/>
      <c r="I33" s="397"/>
      <c r="J33" s="397"/>
      <c r="K33" s="397"/>
      <c r="L33" s="397"/>
      <c r="M33" s="397"/>
      <c r="N33" s="397"/>
      <c r="O33" s="397"/>
      <c r="P33" s="397"/>
      <c r="Q33" s="397"/>
      <c r="R33" s="397"/>
      <c r="S33" s="397"/>
      <c r="T33" s="194"/>
      <c r="U33" s="432" t="s">
        <v>186</v>
      </c>
      <c r="V33" s="432"/>
      <c r="W33" s="397" t="s">
        <v>187</v>
      </c>
      <c r="X33" s="397"/>
      <c r="Y33" s="397"/>
      <c r="Z33" s="397"/>
      <c r="AA33" s="397"/>
      <c r="AB33" s="397"/>
      <c r="AC33" s="397"/>
      <c r="AD33" s="397"/>
      <c r="AE33" s="397"/>
      <c r="AF33" s="397"/>
      <c r="AG33" s="397"/>
      <c r="AH33" s="397"/>
      <c r="AI33" s="397"/>
      <c r="AJ33" s="397"/>
      <c r="AK33" s="397"/>
      <c r="AL33" s="194"/>
      <c r="AM33" s="432" t="s">
        <v>186</v>
      </c>
      <c r="AN33" s="432"/>
      <c r="AO33" s="397" t="s">
        <v>187</v>
      </c>
      <c r="AP33" s="397"/>
      <c r="AQ33" s="397"/>
      <c r="AR33" s="397"/>
      <c r="AS33" s="397"/>
      <c r="AT33" s="397"/>
      <c r="AU33" s="397"/>
      <c r="AV33" s="397"/>
      <c r="AW33" s="397"/>
      <c r="AX33" s="397"/>
      <c r="AY33" s="397"/>
      <c r="AZ33" s="397"/>
      <c r="BA33" s="397"/>
      <c r="BB33" s="397"/>
      <c r="BC33" s="397"/>
      <c r="BD33" s="195"/>
      <c r="BE33" s="397" t="s">
        <v>188</v>
      </c>
      <c r="BF33" s="397"/>
      <c r="BG33" s="397" t="s">
        <v>189</v>
      </c>
      <c r="BH33" s="397"/>
      <c r="BI33" s="397"/>
      <c r="BJ33" s="397"/>
      <c r="BK33" s="397"/>
      <c r="BL33" s="397"/>
      <c r="BM33" s="397"/>
      <c r="BN33" s="397"/>
      <c r="BO33" s="397"/>
      <c r="BP33" s="397"/>
      <c r="BQ33" s="397"/>
      <c r="BR33" s="397"/>
      <c r="BS33" s="397"/>
      <c r="BT33" s="397"/>
      <c r="BU33" s="397"/>
      <c r="BV33" s="195"/>
      <c r="BW33" s="432" t="s">
        <v>188</v>
      </c>
      <c r="BX33" s="432"/>
      <c r="BY33" s="397" t="s">
        <v>190</v>
      </c>
      <c r="BZ33" s="397"/>
      <c r="CA33" s="397"/>
      <c r="CB33" s="397"/>
      <c r="CC33" s="397"/>
      <c r="CD33" s="397"/>
      <c r="CE33" s="397"/>
      <c r="CF33" s="397"/>
      <c r="CG33" s="397"/>
      <c r="CH33" s="397"/>
      <c r="CI33" s="397"/>
      <c r="CJ33" s="397"/>
      <c r="CK33" s="397"/>
      <c r="CL33" s="397"/>
      <c r="CM33" s="397"/>
      <c r="CN33" s="194"/>
      <c r="CO33" s="432" t="s">
        <v>186</v>
      </c>
      <c r="CP33" s="432"/>
      <c r="CQ33" s="397" t="s">
        <v>191</v>
      </c>
      <c r="CR33" s="397"/>
      <c r="CS33" s="397"/>
      <c r="CT33" s="397"/>
      <c r="CU33" s="397"/>
      <c r="CV33" s="397"/>
      <c r="CW33" s="397"/>
      <c r="CX33" s="397"/>
      <c r="CY33" s="397"/>
      <c r="CZ33" s="397"/>
      <c r="DA33" s="397"/>
      <c r="DB33" s="397"/>
      <c r="DC33" s="397"/>
      <c r="DD33" s="397"/>
      <c r="DE33" s="397"/>
      <c r="DF33" s="194"/>
      <c r="DG33" s="597" t="s">
        <v>192</v>
      </c>
      <c r="DH33" s="597"/>
      <c r="DI33" s="196"/>
    </row>
    <row r="34" spans="1:113" ht="32.25" customHeight="1" x14ac:dyDescent="0.15">
      <c r="A34" s="169"/>
      <c r="B34" s="193"/>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9"/>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9"/>
      <c r="AM34" s="598">
        <f>IF(AO34="","",MAX(C34:D43,U34:V43)+1)</f>
        <v>6</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9"/>
      <c r="BE34" s="598" t="str">
        <f>IF(BG34="","",MAX(C34:D43,U34:V43,AM34:AN43)+1)</f>
        <v/>
      </c>
      <c r="BF34" s="598"/>
      <c r="BG34" s="599"/>
      <c r="BH34" s="599"/>
      <c r="BI34" s="599"/>
      <c r="BJ34" s="599"/>
      <c r="BK34" s="599"/>
      <c r="BL34" s="599"/>
      <c r="BM34" s="599"/>
      <c r="BN34" s="599"/>
      <c r="BO34" s="599"/>
      <c r="BP34" s="599"/>
      <c r="BQ34" s="599"/>
      <c r="BR34" s="599"/>
      <c r="BS34" s="599"/>
      <c r="BT34" s="599"/>
      <c r="BU34" s="599"/>
      <c r="BV34" s="169"/>
      <c r="BW34" s="598">
        <f>IF(BY34="","",MAX(C34:D43,U34:V43,AM34:AN43,BE34:BF43)+1)</f>
        <v>8</v>
      </c>
      <c r="BX34" s="598"/>
      <c r="BY34" s="599" t="str">
        <f>IF('各会計、関係団体の財政状況及び健全化判断比率'!B68="","",'各会計、関係団体の財政状況及び健全化判断比率'!B68)</f>
        <v>沖縄県後期高齢者医療広域連合（一般会計等）</v>
      </c>
      <c r="BZ34" s="599"/>
      <c r="CA34" s="599"/>
      <c r="CB34" s="599"/>
      <c r="CC34" s="599"/>
      <c r="CD34" s="599"/>
      <c r="CE34" s="599"/>
      <c r="CF34" s="599"/>
      <c r="CG34" s="599"/>
      <c r="CH34" s="599"/>
      <c r="CI34" s="599"/>
      <c r="CJ34" s="599"/>
      <c r="CK34" s="599"/>
      <c r="CL34" s="599"/>
      <c r="CM34" s="599"/>
      <c r="CN34" s="169"/>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6"/>
    </row>
    <row r="35" spans="1:113" ht="32.25" customHeight="1" x14ac:dyDescent="0.15">
      <c r="A35" s="169"/>
      <c r="B35" s="193"/>
      <c r="C35" s="598">
        <f>IF(E35="","",C34+1)</f>
        <v>2</v>
      </c>
      <c r="D35" s="598"/>
      <c r="E35" s="599" t="str">
        <f>IF('各会計、関係団体の財政状況及び健全化判断比率'!B8="","",'各会計、関係団体の財政状況及び健全化判断比率'!B8)</f>
        <v>育英会特別会計</v>
      </c>
      <c r="F35" s="599"/>
      <c r="G35" s="599"/>
      <c r="H35" s="599"/>
      <c r="I35" s="599"/>
      <c r="J35" s="599"/>
      <c r="K35" s="599"/>
      <c r="L35" s="599"/>
      <c r="M35" s="599"/>
      <c r="N35" s="599"/>
      <c r="O35" s="599"/>
      <c r="P35" s="599"/>
      <c r="Q35" s="599"/>
      <c r="R35" s="599"/>
      <c r="S35" s="599"/>
      <c r="T35" s="169"/>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9"/>
      <c r="AM35" s="598">
        <f t="shared" ref="AM35:AM43" si="0">IF(AO35="","",AM34+1)</f>
        <v>7</v>
      </c>
      <c r="AN35" s="598"/>
      <c r="AO35" s="599" t="str">
        <f>IF('各会計、関係団体の財政状況及び健全化判断比率'!B31="","",'各会計、関係団体の財政状況及び健全化判断比率'!B31)</f>
        <v>下水道事業会計</v>
      </c>
      <c r="AP35" s="599"/>
      <c r="AQ35" s="599"/>
      <c r="AR35" s="599"/>
      <c r="AS35" s="599"/>
      <c r="AT35" s="599"/>
      <c r="AU35" s="599"/>
      <c r="AV35" s="599"/>
      <c r="AW35" s="599"/>
      <c r="AX35" s="599"/>
      <c r="AY35" s="599"/>
      <c r="AZ35" s="599"/>
      <c r="BA35" s="599"/>
      <c r="BB35" s="599"/>
      <c r="BC35" s="599"/>
      <c r="BD35" s="169"/>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9"/>
      <c r="BW35" s="598">
        <f t="shared" ref="BW35:BW43" si="2">IF(BY35="","",BW34+1)</f>
        <v>9</v>
      </c>
      <c r="BX35" s="598"/>
      <c r="BY35" s="599" t="str">
        <f>IF('各会計、関係団体の財政状況及び健全化判断比率'!B69="","",'各会計、関係団体の財政状況及び健全化判断比率'!B69)</f>
        <v>沖縄県後期高齢者医療広域連合（特別会計）</v>
      </c>
      <c r="BZ35" s="599"/>
      <c r="CA35" s="599"/>
      <c r="CB35" s="599"/>
      <c r="CC35" s="599"/>
      <c r="CD35" s="599"/>
      <c r="CE35" s="599"/>
      <c r="CF35" s="599"/>
      <c r="CG35" s="599"/>
      <c r="CH35" s="599"/>
      <c r="CI35" s="599"/>
      <c r="CJ35" s="599"/>
      <c r="CK35" s="599"/>
      <c r="CL35" s="599"/>
      <c r="CM35" s="599"/>
      <c r="CN35" s="169"/>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6"/>
    </row>
    <row r="36" spans="1:113" ht="32.25" customHeight="1" x14ac:dyDescent="0.15">
      <c r="A36" s="169"/>
      <c r="B36" s="193"/>
      <c r="C36" s="598">
        <f>IF(E36="","",C35+1)</f>
        <v>3</v>
      </c>
      <c r="D36" s="598"/>
      <c r="E36" s="599" t="str">
        <f>IF('各会計、関係団体の財政状況及び健全化判断比率'!B9="","",'各会計、関係団体の財政状況及び健全化判断比率'!B9)</f>
        <v>公営墓地事業特別会計</v>
      </c>
      <c r="F36" s="599"/>
      <c r="G36" s="599"/>
      <c r="H36" s="599"/>
      <c r="I36" s="599"/>
      <c r="J36" s="599"/>
      <c r="K36" s="599"/>
      <c r="L36" s="599"/>
      <c r="M36" s="599"/>
      <c r="N36" s="599"/>
      <c r="O36" s="599"/>
      <c r="P36" s="599"/>
      <c r="Q36" s="599"/>
      <c r="R36" s="599"/>
      <c r="S36" s="599"/>
      <c r="T36" s="169"/>
      <c r="U36" s="598" t="str">
        <f t="shared" ref="U36:U43" si="4">IF(W36="","",U35+1)</f>
        <v/>
      </c>
      <c r="V36" s="598"/>
      <c r="W36" s="599"/>
      <c r="X36" s="599"/>
      <c r="Y36" s="599"/>
      <c r="Z36" s="599"/>
      <c r="AA36" s="599"/>
      <c r="AB36" s="599"/>
      <c r="AC36" s="599"/>
      <c r="AD36" s="599"/>
      <c r="AE36" s="599"/>
      <c r="AF36" s="599"/>
      <c r="AG36" s="599"/>
      <c r="AH36" s="599"/>
      <c r="AI36" s="599"/>
      <c r="AJ36" s="599"/>
      <c r="AK36" s="599"/>
      <c r="AL36" s="169"/>
      <c r="AM36" s="598" t="str">
        <f t="shared" si="0"/>
        <v/>
      </c>
      <c r="AN36" s="598"/>
      <c r="AO36" s="599"/>
      <c r="AP36" s="599"/>
      <c r="AQ36" s="599"/>
      <c r="AR36" s="599"/>
      <c r="AS36" s="599"/>
      <c r="AT36" s="599"/>
      <c r="AU36" s="599"/>
      <c r="AV36" s="599"/>
      <c r="AW36" s="599"/>
      <c r="AX36" s="599"/>
      <c r="AY36" s="599"/>
      <c r="AZ36" s="599"/>
      <c r="BA36" s="599"/>
      <c r="BB36" s="599"/>
      <c r="BC36" s="599"/>
      <c r="BD36" s="169"/>
      <c r="BE36" s="598" t="str">
        <f t="shared" si="1"/>
        <v/>
      </c>
      <c r="BF36" s="598"/>
      <c r="BG36" s="599"/>
      <c r="BH36" s="599"/>
      <c r="BI36" s="599"/>
      <c r="BJ36" s="599"/>
      <c r="BK36" s="599"/>
      <c r="BL36" s="599"/>
      <c r="BM36" s="599"/>
      <c r="BN36" s="599"/>
      <c r="BO36" s="599"/>
      <c r="BP36" s="599"/>
      <c r="BQ36" s="599"/>
      <c r="BR36" s="599"/>
      <c r="BS36" s="599"/>
      <c r="BT36" s="599"/>
      <c r="BU36" s="599"/>
      <c r="BV36" s="169"/>
      <c r="BW36" s="598">
        <f t="shared" si="2"/>
        <v>10</v>
      </c>
      <c r="BX36" s="598"/>
      <c r="BY36" s="599" t="str">
        <f>IF('各会計、関係団体の財政状況及び健全化判断比率'!B70="","",'各会計、関係団体の財政状況及び健全化判断比率'!B70)</f>
        <v>沖縄県市町村自治会館管理組合</v>
      </c>
      <c r="BZ36" s="599"/>
      <c r="CA36" s="599"/>
      <c r="CB36" s="599"/>
      <c r="CC36" s="599"/>
      <c r="CD36" s="599"/>
      <c r="CE36" s="599"/>
      <c r="CF36" s="599"/>
      <c r="CG36" s="599"/>
      <c r="CH36" s="599"/>
      <c r="CI36" s="599"/>
      <c r="CJ36" s="599"/>
      <c r="CK36" s="599"/>
      <c r="CL36" s="599"/>
      <c r="CM36" s="599"/>
      <c r="CN36" s="169"/>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6"/>
    </row>
    <row r="37" spans="1:113" ht="32.25" customHeight="1" x14ac:dyDescent="0.15">
      <c r="A37" s="169"/>
      <c r="B37" s="193"/>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9"/>
      <c r="U37" s="598" t="str">
        <f t="shared" si="4"/>
        <v/>
      </c>
      <c r="V37" s="598"/>
      <c r="W37" s="599"/>
      <c r="X37" s="599"/>
      <c r="Y37" s="599"/>
      <c r="Z37" s="599"/>
      <c r="AA37" s="599"/>
      <c r="AB37" s="599"/>
      <c r="AC37" s="599"/>
      <c r="AD37" s="599"/>
      <c r="AE37" s="599"/>
      <c r="AF37" s="599"/>
      <c r="AG37" s="599"/>
      <c r="AH37" s="599"/>
      <c r="AI37" s="599"/>
      <c r="AJ37" s="599"/>
      <c r="AK37" s="599"/>
      <c r="AL37" s="169"/>
      <c r="AM37" s="598" t="str">
        <f t="shared" si="0"/>
        <v/>
      </c>
      <c r="AN37" s="598"/>
      <c r="AO37" s="599"/>
      <c r="AP37" s="599"/>
      <c r="AQ37" s="599"/>
      <c r="AR37" s="599"/>
      <c r="AS37" s="599"/>
      <c r="AT37" s="599"/>
      <c r="AU37" s="599"/>
      <c r="AV37" s="599"/>
      <c r="AW37" s="599"/>
      <c r="AX37" s="599"/>
      <c r="AY37" s="599"/>
      <c r="AZ37" s="599"/>
      <c r="BA37" s="599"/>
      <c r="BB37" s="599"/>
      <c r="BC37" s="599"/>
      <c r="BD37" s="169"/>
      <c r="BE37" s="598" t="str">
        <f t="shared" si="1"/>
        <v/>
      </c>
      <c r="BF37" s="598"/>
      <c r="BG37" s="599"/>
      <c r="BH37" s="599"/>
      <c r="BI37" s="599"/>
      <c r="BJ37" s="599"/>
      <c r="BK37" s="599"/>
      <c r="BL37" s="599"/>
      <c r="BM37" s="599"/>
      <c r="BN37" s="599"/>
      <c r="BO37" s="599"/>
      <c r="BP37" s="599"/>
      <c r="BQ37" s="599"/>
      <c r="BR37" s="599"/>
      <c r="BS37" s="599"/>
      <c r="BT37" s="599"/>
      <c r="BU37" s="599"/>
      <c r="BV37" s="169"/>
      <c r="BW37" s="598">
        <f t="shared" si="2"/>
        <v>11</v>
      </c>
      <c r="BX37" s="598"/>
      <c r="BY37" s="599" t="str">
        <f>IF('各会計、関係団体の財政状況及び健全化判断比率'!B71="","",'各会計、関係団体の財政状況及び健全化判断比率'!B71)</f>
        <v>南部広域市町村圏事務組合（一般会計）</v>
      </c>
      <c r="BZ37" s="599"/>
      <c r="CA37" s="599"/>
      <c r="CB37" s="599"/>
      <c r="CC37" s="599"/>
      <c r="CD37" s="599"/>
      <c r="CE37" s="599"/>
      <c r="CF37" s="599"/>
      <c r="CG37" s="599"/>
      <c r="CH37" s="599"/>
      <c r="CI37" s="599"/>
      <c r="CJ37" s="599"/>
      <c r="CK37" s="599"/>
      <c r="CL37" s="599"/>
      <c r="CM37" s="599"/>
      <c r="CN37" s="169"/>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6"/>
    </row>
    <row r="38" spans="1:113" ht="32.25" customHeight="1" x14ac:dyDescent="0.15">
      <c r="A38" s="169"/>
      <c r="B38" s="193"/>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9"/>
      <c r="U38" s="598" t="str">
        <f t="shared" si="4"/>
        <v/>
      </c>
      <c r="V38" s="598"/>
      <c r="W38" s="599"/>
      <c r="X38" s="599"/>
      <c r="Y38" s="599"/>
      <c r="Z38" s="599"/>
      <c r="AA38" s="599"/>
      <c r="AB38" s="599"/>
      <c r="AC38" s="599"/>
      <c r="AD38" s="599"/>
      <c r="AE38" s="599"/>
      <c r="AF38" s="599"/>
      <c r="AG38" s="599"/>
      <c r="AH38" s="599"/>
      <c r="AI38" s="599"/>
      <c r="AJ38" s="599"/>
      <c r="AK38" s="599"/>
      <c r="AL38" s="169"/>
      <c r="AM38" s="598" t="str">
        <f t="shared" si="0"/>
        <v/>
      </c>
      <c r="AN38" s="598"/>
      <c r="AO38" s="599"/>
      <c r="AP38" s="599"/>
      <c r="AQ38" s="599"/>
      <c r="AR38" s="599"/>
      <c r="AS38" s="599"/>
      <c r="AT38" s="599"/>
      <c r="AU38" s="599"/>
      <c r="AV38" s="599"/>
      <c r="AW38" s="599"/>
      <c r="AX38" s="599"/>
      <c r="AY38" s="599"/>
      <c r="AZ38" s="599"/>
      <c r="BA38" s="599"/>
      <c r="BB38" s="599"/>
      <c r="BC38" s="599"/>
      <c r="BD38" s="169"/>
      <c r="BE38" s="598" t="str">
        <f t="shared" si="1"/>
        <v/>
      </c>
      <c r="BF38" s="598"/>
      <c r="BG38" s="599"/>
      <c r="BH38" s="599"/>
      <c r="BI38" s="599"/>
      <c r="BJ38" s="599"/>
      <c r="BK38" s="599"/>
      <c r="BL38" s="599"/>
      <c r="BM38" s="599"/>
      <c r="BN38" s="599"/>
      <c r="BO38" s="599"/>
      <c r="BP38" s="599"/>
      <c r="BQ38" s="599"/>
      <c r="BR38" s="599"/>
      <c r="BS38" s="599"/>
      <c r="BT38" s="599"/>
      <c r="BU38" s="599"/>
      <c r="BV38" s="169"/>
      <c r="BW38" s="598">
        <f t="shared" si="2"/>
        <v>12</v>
      </c>
      <c r="BX38" s="598"/>
      <c r="BY38" s="599" t="str">
        <f>IF('各会計、関係団体の財政状況及び健全化判断比率'!B72="","",'各会計、関係団体の財政状況及び健全化判断比率'!B72)</f>
        <v>南部広域市町村圏事務組合（いなんせ斎苑特別会計）</v>
      </c>
      <c r="BZ38" s="599"/>
      <c r="CA38" s="599"/>
      <c r="CB38" s="599"/>
      <c r="CC38" s="599"/>
      <c r="CD38" s="599"/>
      <c r="CE38" s="599"/>
      <c r="CF38" s="599"/>
      <c r="CG38" s="599"/>
      <c r="CH38" s="599"/>
      <c r="CI38" s="599"/>
      <c r="CJ38" s="599"/>
      <c r="CK38" s="599"/>
      <c r="CL38" s="599"/>
      <c r="CM38" s="599"/>
      <c r="CN38" s="169"/>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6"/>
    </row>
    <row r="39" spans="1:113" ht="32.25" customHeight="1" x14ac:dyDescent="0.15">
      <c r="A39" s="169"/>
      <c r="B39" s="193"/>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9"/>
      <c r="U39" s="598" t="str">
        <f t="shared" si="4"/>
        <v/>
      </c>
      <c r="V39" s="598"/>
      <c r="W39" s="599"/>
      <c r="X39" s="599"/>
      <c r="Y39" s="599"/>
      <c r="Z39" s="599"/>
      <c r="AA39" s="599"/>
      <c r="AB39" s="599"/>
      <c r="AC39" s="599"/>
      <c r="AD39" s="599"/>
      <c r="AE39" s="599"/>
      <c r="AF39" s="599"/>
      <c r="AG39" s="599"/>
      <c r="AH39" s="599"/>
      <c r="AI39" s="599"/>
      <c r="AJ39" s="599"/>
      <c r="AK39" s="599"/>
      <c r="AL39" s="169"/>
      <c r="AM39" s="598" t="str">
        <f t="shared" si="0"/>
        <v/>
      </c>
      <c r="AN39" s="598"/>
      <c r="AO39" s="599"/>
      <c r="AP39" s="599"/>
      <c r="AQ39" s="599"/>
      <c r="AR39" s="599"/>
      <c r="AS39" s="599"/>
      <c r="AT39" s="599"/>
      <c r="AU39" s="599"/>
      <c r="AV39" s="599"/>
      <c r="AW39" s="599"/>
      <c r="AX39" s="599"/>
      <c r="AY39" s="599"/>
      <c r="AZ39" s="599"/>
      <c r="BA39" s="599"/>
      <c r="BB39" s="599"/>
      <c r="BC39" s="599"/>
      <c r="BD39" s="169"/>
      <c r="BE39" s="598" t="str">
        <f t="shared" si="1"/>
        <v/>
      </c>
      <c r="BF39" s="598"/>
      <c r="BG39" s="599"/>
      <c r="BH39" s="599"/>
      <c r="BI39" s="599"/>
      <c r="BJ39" s="599"/>
      <c r="BK39" s="599"/>
      <c r="BL39" s="599"/>
      <c r="BM39" s="599"/>
      <c r="BN39" s="599"/>
      <c r="BO39" s="599"/>
      <c r="BP39" s="599"/>
      <c r="BQ39" s="599"/>
      <c r="BR39" s="599"/>
      <c r="BS39" s="599"/>
      <c r="BT39" s="599"/>
      <c r="BU39" s="599"/>
      <c r="BV39" s="169"/>
      <c r="BW39" s="598">
        <f t="shared" si="2"/>
        <v>13</v>
      </c>
      <c r="BX39" s="598"/>
      <c r="BY39" s="599" t="str">
        <f>IF('各会計、関係団体の財政状況及び健全化判断比率'!B73="","",'各会計、関係団体の財政状況及び健全化判断比率'!B73)</f>
        <v>南部広域市町村圏事務組合（南斎場特別会計）</v>
      </c>
      <c r="BZ39" s="599"/>
      <c r="CA39" s="599"/>
      <c r="CB39" s="599"/>
      <c r="CC39" s="599"/>
      <c r="CD39" s="599"/>
      <c r="CE39" s="599"/>
      <c r="CF39" s="599"/>
      <c r="CG39" s="599"/>
      <c r="CH39" s="599"/>
      <c r="CI39" s="599"/>
      <c r="CJ39" s="599"/>
      <c r="CK39" s="599"/>
      <c r="CL39" s="599"/>
      <c r="CM39" s="599"/>
      <c r="CN39" s="169"/>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6"/>
    </row>
    <row r="40" spans="1:113" ht="32.25" customHeight="1" x14ac:dyDescent="0.15">
      <c r="A40" s="169"/>
      <c r="B40" s="193"/>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9"/>
      <c r="U40" s="598" t="str">
        <f t="shared" si="4"/>
        <v/>
      </c>
      <c r="V40" s="598"/>
      <c r="W40" s="599"/>
      <c r="X40" s="599"/>
      <c r="Y40" s="599"/>
      <c r="Z40" s="599"/>
      <c r="AA40" s="599"/>
      <c r="AB40" s="599"/>
      <c r="AC40" s="599"/>
      <c r="AD40" s="599"/>
      <c r="AE40" s="599"/>
      <c r="AF40" s="599"/>
      <c r="AG40" s="599"/>
      <c r="AH40" s="599"/>
      <c r="AI40" s="599"/>
      <c r="AJ40" s="599"/>
      <c r="AK40" s="599"/>
      <c r="AL40" s="169"/>
      <c r="AM40" s="598" t="str">
        <f t="shared" si="0"/>
        <v/>
      </c>
      <c r="AN40" s="598"/>
      <c r="AO40" s="599"/>
      <c r="AP40" s="599"/>
      <c r="AQ40" s="599"/>
      <c r="AR40" s="599"/>
      <c r="AS40" s="599"/>
      <c r="AT40" s="599"/>
      <c r="AU40" s="599"/>
      <c r="AV40" s="599"/>
      <c r="AW40" s="599"/>
      <c r="AX40" s="599"/>
      <c r="AY40" s="599"/>
      <c r="AZ40" s="599"/>
      <c r="BA40" s="599"/>
      <c r="BB40" s="599"/>
      <c r="BC40" s="599"/>
      <c r="BD40" s="169"/>
      <c r="BE40" s="598" t="str">
        <f t="shared" si="1"/>
        <v/>
      </c>
      <c r="BF40" s="598"/>
      <c r="BG40" s="599"/>
      <c r="BH40" s="599"/>
      <c r="BI40" s="599"/>
      <c r="BJ40" s="599"/>
      <c r="BK40" s="599"/>
      <c r="BL40" s="599"/>
      <c r="BM40" s="599"/>
      <c r="BN40" s="599"/>
      <c r="BO40" s="599"/>
      <c r="BP40" s="599"/>
      <c r="BQ40" s="599"/>
      <c r="BR40" s="599"/>
      <c r="BS40" s="599"/>
      <c r="BT40" s="599"/>
      <c r="BU40" s="599"/>
      <c r="BV40" s="169"/>
      <c r="BW40" s="598">
        <f t="shared" si="2"/>
        <v>14</v>
      </c>
      <c r="BX40" s="598"/>
      <c r="BY40" s="599" t="str">
        <f>IF('各会計、関係団体の財政状況及び健全化判断比率'!B74="","",'各会計、関係団体の財政状況及び健全化判断比率'!B74)</f>
        <v>沖縄県介護保険広域連合（一般会計）</v>
      </c>
      <c r="BZ40" s="599"/>
      <c r="CA40" s="599"/>
      <c r="CB40" s="599"/>
      <c r="CC40" s="599"/>
      <c r="CD40" s="599"/>
      <c r="CE40" s="599"/>
      <c r="CF40" s="599"/>
      <c r="CG40" s="599"/>
      <c r="CH40" s="599"/>
      <c r="CI40" s="599"/>
      <c r="CJ40" s="599"/>
      <c r="CK40" s="599"/>
      <c r="CL40" s="599"/>
      <c r="CM40" s="599"/>
      <c r="CN40" s="169"/>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6"/>
    </row>
    <row r="41" spans="1:113" ht="32.25" customHeight="1" x14ac:dyDescent="0.15">
      <c r="A41" s="169"/>
      <c r="B41" s="193"/>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9"/>
      <c r="U41" s="598" t="str">
        <f t="shared" si="4"/>
        <v/>
      </c>
      <c r="V41" s="598"/>
      <c r="W41" s="599"/>
      <c r="X41" s="599"/>
      <c r="Y41" s="599"/>
      <c r="Z41" s="599"/>
      <c r="AA41" s="599"/>
      <c r="AB41" s="599"/>
      <c r="AC41" s="599"/>
      <c r="AD41" s="599"/>
      <c r="AE41" s="599"/>
      <c r="AF41" s="599"/>
      <c r="AG41" s="599"/>
      <c r="AH41" s="599"/>
      <c r="AI41" s="599"/>
      <c r="AJ41" s="599"/>
      <c r="AK41" s="599"/>
      <c r="AL41" s="169"/>
      <c r="AM41" s="598" t="str">
        <f t="shared" si="0"/>
        <v/>
      </c>
      <c r="AN41" s="598"/>
      <c r="AO41" s="599"/>
      <c r="AP41" s="599"/>
      <c r="AQ41" s="599"/>
      <c r="AR41" s="599"/>
      <c r="AS41" s="599"/>
      <c r="AT41" s="599"/>
      <c r="AU41" s="599"/>
      <c r="AV41" s="599"/>
      <c r="AW41" s="599"/>
      <c r="AX41" s="599"/>
      <c r="AY41" s="599"/>
      <c r="AZ41" s="599"/>
      <c r="BA41" s="599"/>
      <c r="BB41" s="599"/>
      <c r="BC41" s="599"/>
      <c r="BD41" s="169"/>
      <c r="BE41" s="598" t="str">
        <f t="shared" si="1"/>
        <v/>
      </c>
      <c r="BF41" s="598"/>
      <c r="BG41" s="599"/>
      <c r="BH41" s="599"/>
      <c r="BI41" s="599"/>
      <c r="BJ41" s="599"/>
      <c r="BK41" s="599"/>
      <c r="BL41" s="599"/>
      <c r="BM41" s="599"/>
      <c r="BN41" s="599"/>
      <c r="BO41" s="599"/>
      <c r="BP41" s="599"/>
      <c r="BQ41" s="599"/>
      <c r="BR41" s="599"/>
      <c r="BS41" s="599"/>
      <c r="BT41" s="599"/>
      <c r="BU41" s="599"/>
      <c r="BV41" s="169"/>
      <c r="BW41" s="598">
        <f t="shared" si="2"/>
        <v>15</v>
      </c>
      <c r="BX41" s="598"/>
      <c r="BY41" s="599" t="str">
        <f>IF('各会計、関係団体の財政状況及び健全化判断比率'!B75="","",'各会計、関係団体の財政状況及び健全化判断比率'!B75)</f>
        <v>沖縄県介護保険広域連合（特別会計）</v>
      </c>
      <c r="BZ41" s="599"/>
      <c r="CA41" s="599"/>
      <c r="CB41" s="599"/>
      <c r="CC41" s="599"/>
      <c r="CD41" s="599"/>
      <c r="CE41" s="599"/>
      <c r="CF41" s="599"/>
      <c r="CG41" s="599"/>
      <c r="CH41" s="599"/>
      <c r="CI41" s="599"/>
      <c r="CJ41" s="599"/>
      <c r="CK41" s="599"/>
      <c r="CL41" s="599"/>
      <c r="CM41" s="599"/>
      <c r="CN41" s="169"/>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6"/>
    </row>
    <row r="42" spans="1:113" ht="32.25" customHeight="1" x14ac:dyDescent="0.15">
      <c r="B42" s="193"/>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9"/>
      <c r="U42" s="598" t="str">
        <f t="shared" si="4"/>
        <v/>
      </c>
      <c r="V42" s="598"/>
      <c r="W42" s="599"/>
      <c r="X42" s="599"/>
      <c r="Y42" s="599"/>
      <c r="Z42" s="599"/>
      <c r="AA42" s="599"/>
      <c r="AB42" s="599"/>
      <c r="AC42" s="599"/>
      <c r="AD42" s="599"/>
      <c r="AE42" s="599"/>
      <c r="AF42" s="599"/>
      <c r="AG42" s="599"/>
      <c r="AH42" s="599"/>
      <c r="AI42" s="599"/>
      <c r="AJ42" s="599"/>
      <c r="AK42" s="599"/>
      <c r="AL42" s="169"/>
      <c r="AM42" s="598" t="str">
        <f t="shared" si="0"/>
        <v/>
      </c>
      <c r="AN42" s="598"/>
      <c r="AO42" s="599"/>
      <c r="AP42" s="599"/>
      <c r="AQ42" s="599"/>
      <c r="AR42" s="599"/>
      <c r="AS42" s="599"/>
      <c r="AT42" s="599"/>
      <c r="AU42" s="599"/>
      <c r="AV42" s="599"/>
      <c r="AW42" s="599"/>
      <c r="AX42" s="599"/>
      <c r="AY42" s="599"/>
      <c r="AZ42" s="599"/>
      <c r="BA42" s="599"/>
      <c r="BB42" s="599"/>
      <c r="BC42" s="599"/>
      <c r="BD42" s="169"/>
      <c r="BE42" s="598" t="str">
        <f t="shared" si="1"/>
        <v/>
      </c>
      <c r="BF42" s="598"/>
      <c r="BG42" s="599"/>
      <c r="BH42" s="599"/>
      <c r="BI42" s="599"/>
      <c r="BJ42" s="599"/>
      <c r="BK42" s="599"/>
      <c r="BL42" s="599"/>
      <c r="BM42" s="599"/>
      <c r="BN42" s="599"/>
      <c r="BO42" s="599"/>
      <c r="BP42" s="599"/>
      <c r="BQ42" s="599"/>
      <c r="BR42" s="599"/>
      <c r="BS42" s="599"/>
      <c r="BT42" s="599"/>
      <c r="BU42" s="599"/>
      <c r="BV42" s="169"/>
      <c r="BW42" s="598">
        <f t="shared" si="2"/>
        <v>16</v>
      </c>
      <c r="BX42" s="598"/>
      <c r="BY42" s="599" t="str">
        <f>IF('各会計、関係団体の財政状況及び健全化判断比率'!B76="","",'各会計、関係団体の財政状況及び健全化判断比率'!B76)</f>
        <v>南部広域行政組合一般会計</v>
      </c>
      <c r="BZ42" s="599"/>
      <c r="CA42" s="599"/>
      <c r="CB42" s="599"/>
      <c r="CC42" s="599"/>
      <c r="CD42" s="599"/>
      <c r="CE42" s="599"/>
      <c r="CF42" s="599"/>
      <c r="CG42" s="599"/>
      <c r="CH42" s="599"/>
      <c r="CI42" s="599"/>
      <c r="CJ42" s="599"/>
      <c r="CK42" s="599"/>
      <c r="CL42" s="599"/>
      <c r="CM42" s="599"/>
      <c r="CN42" s="169"/>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6"/>
    </row>
    <row r="43" spans="1:113" ht="32.25" customHeight="1" x14ac:dyDescent="0.15">
      <c r="B43" s="193"/>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9"/>
      <c r="U43" s="598" t="str">
        <f t="shared" si="4"/>
        <v/>
      </c>
      <c r="V43" s="598"/>
      <c r="W43" s="599"/>
      <c r="X43" s="599"/>
      <c r="Y43" s="599"/>
      <c r="Z43" s="599"/>
      <c r="AA43" s="599"/>
      <c r="AB43" s="599"/>
      <c r="AC43" s="599"/>
      <c r="AD43" s="599"/>
      <c r="AE43" s="599"/>
      <c r="AF43" s="599"/>
      <c r="AG43" s="599"/>
      <c r="AH43" s="599"/>
      <c r="AI43" s="599"/>
      <c r="AJ43" s="599"/>
      <c r="AK43" s="599"/>
      <c r="AL43" s="169"/>
      <c r="AM43" s="598" t="str">
        <f t="shared" si="0"/>
        <v/>
      </c>
      <c r="AN43" s="598"/>
      <c r="AO43" s="599"/>
      <c r="AP43" s="599"/>
      <c r="AQ43" s="599"/>
      <c r="AR43" s="599"/>
      <c r="AS43" s="599"/>
      <c r="AT43" s="599"/>
      <c r="AU43" s="599"/>
      <c r="AV43" s="599"/>
      <c r="AW43" s="599"/>
      <c r="AX43" s="599"/>
      <c r="AY43" s="599"/>
      <c r="AZ43" s="599"/>
      <c r="BA43" s="599"/>
      <c r="BB43" s="599"/>
      <c r="BC43" s="599"/>
      <c r="BD43" s="169"/>
      <c r="BE43" s="598" t="str">
        <f t="shared" si="1"/>
        <v/>
      </c>
      <c r="BF43" s="598"/>
      <c r="BG43" s="599"/>
      <c r="BH43" s="599"/>
      <c r="BI43" s="599"/>
      <c r="BJ43" s="599"/>
      <c r="BK43" s="599"/>
      <c r="BL43" s="599"/>
      <c r="BM43" s="599"/>
      <c r="BN43" s="599"/>
      <c r="BO43" s="599"/>
      <c r="BP43" s="599"/>
      <c r="BQ43" s="599"/>
      <c r="BR43" s="599"/>
      <c r="BS43" s="599"/>
      <c r="BT43" s="599"/>
      <c r="BU43" s="599"/>
      <c r="BV43" s="169"/>
      <c r="BW43" s="598">
        <f t="shared" si="2"/>
        <v>17</v>
      </c>
      <c r="BX43" s="598"/>
      <c r="BY43" s="599" t="str">
        <f>IF('各会計、関係団体の財政状況及び健全化判断比率'!B77="","",'各会計、関係団体の財政状況及び健全化判断比率'!B77)</f>
        <v>南部広域行政組合公共用地先行取得事業特別会計</v>
      </c>
      <c r="BZ43" s="599"/>
      <c r="CA43" s="599"/>
      <c r="CB43" s="599"/>
      <c r="CC43" s="599"/>
      <c r="CD43" s="599"/>
      <c r="CE43" s="599"/>
      <c r="CF43" s="599"/>
      <c r="CG43" s="599"/>
      <c r="CH43" s="599"/>
      <c r="CI43" s="599"/>
      <c r="CJ43" s="599"/>
      <c r="CK43" s="599"/>
      <c r="CL43" s="599"/>
      <c r="CM43" s="599"/>
      <c r="CN43" s="169"/>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1bvliiwJA3F6rlA/F3pNwXyWQ7QvoLKCgy6QRaRAoDLTjFHSDi7E/3Kt0LqFC1UZBF5JF4a858NowctABpgeQg==" saltValue="EqQThv3PQ8lNWrZqzq3Cbw==" spinCount="100000" sheet="1" objects="1" scenarios="1"/>
  <customSheetViews>
    <customSheetView guid="{35BDED3E-7420-4487-AC72-31F3B3A6B333}"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 zoomScaleSheetLayoutView="100" workbookViewId="0">
      <selection activeCell="BG74" sqref="BG7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2" t="s">
        <v>533</v>
      </c>
      <c r="D34" s="1152"/>
      <c r="E34" s="1153"/>
      <c r="F34" s="32">
        <v>11.23</v>
      </c>
      <c r="G34" s="33">
        <v>11.35</v>
      </c>
      <c r="H34" s="33">
        <v>10.53</v>
      </c>
      <c r="I34" s="33">
        <v>9.2100000000000009</v>
      </c>
      <c r="J34" s="34">
        <v>7.96</v>
      </c>
      <c r="K34" s="22"/>
      <c r="L34" s="22"/>
      <c r="M34" s="22"/>
      <c r="N34" s="22"/>
      <c r="O34" s="22"/>
      <c r="P34" s="22"/>
    </row>
    <row r="35" spans="1:16" ht="39" customHeight="1" x14ac:dyDescent="0.15">
      <c r="A35" s="22"/>
      <c r="B35" s="35"/>
      <c r="C35" s="1146" t="s">
        <v>534</v>
      </c>
      <c r="D35" s="1147"/>
      <c r="E35" s="1148"/>
      <c r="F35" s="36">
        <v>1.56</v>
      </c>
      <c r="G35" s="37">
        <v>1.87</v>
      </c>
      <c r="H35" s="37">
        <v>1.95</v>
      </c>
      <c r="I35" s="37">
        <v>2.46</v>
      </c>
      <c r="J35" s="38">
        <v>4.22</v>
      </c>
      <c r="K35" s="22"/>
      <c r="L35" s="22"/>
      <c r="M35" s="22"/>
      <c r="N35" s="22"/>
      <c r="O35" s="22"/>
      <c r="P35" s="22"/>
    </row>
    <row r="36" spans="1:16" ht="39" customHeight="1" x14ac:dyDescent="0.15">
      <c r="A36" s="22"/>
      <c r="B36" s="35"/>
      <c r="C36" s="1146" t="s">
        <v>535</v>
      </c>
      <c r="D36" s="1147"/>
      <c r="E36" s="1148"/>
      <c r="F36" s="36">
        <v>2.3199999999999998</v>
      </c>
      <c r="G36" s="37">
        <v>9.0299999999999994</v>
      </c>
      <c r="H36" s="37">
        <v>1.77</v>
      </c>
      <c r="I36" s="37">
        <v>2.14</v>
      </c>
      <c r="J36" s="38">
        <v>3.35</v>
      </c>
      <c r="K36" s="22"/>
      <c r="L36" s="22"/>
      <c r="M36" s="22"/>
      <c r="N36" s="22"/>
      <c r="O36" s="22"/>
      <c r="P36" s="22"/>
    </row>
    <row r="37" spans="1:16" ht="39" customHeight="1" x14ac:dyDescent="0.15">
      <c r="A37" s="22"/>
      <c r="B37" s="35"/>
      <c r="C37" s="1146" t="s">
        <v>536</v>
      </c>
      <c r="D37" s="1147"/>
      <c r="E37" s="1148"/>
      <c r="F37" s="36">
        <v>0.24</v>
      </c>
      <c r="G37" s="37">
        <v>0.11</v>
      </c>
      <c r="H37" s="37">
        <v>0.09</v>
      </c>
      <c r="I37" s="37">
        <v>0.13</v>
      </c>
      <c r="J37" s="38">
        <v>0.06</v>
      </c>
      <c r="K37" s="22"/>
      <c r="L37" s="22"/>
      <c r="M37" s="22"/>
      <c r="N37" s="22"/>
      <c r="O37" s="22"/>
      <c r="P37" s="22"/>
    </row>
    <row r="38" spans="1:16" ht="39" customHeight="1" x14ac:dyDescent="0.15">
      <c r="A38" s="22"/>
      <c r="B38" s="35"/>
      <c r="C38" s="1146" t="s">
        <v>537</v>
      </c>
      <c r="D38" s="1147"/>
      <c r="E38" s="1148"/>
      <c r="F38" s="36">
        <v>0.02</v>
      </c>
      <c r="G38" s="37">
        <v>0.01</v>
      </c>
      <c r="H38" s="37">
        <v>0.12</v>
      </c>
      <c r="I38" s="37">
        <v>0.03</v>
      </c>
      <c r="J38" s="38">
        <v>0.04</v>
      </c>
      <c r="K38" s="22"/>
      <c r="L38" s="22"/>
      <c r="M38" s="22"/>
      <c r="N38" s="22"/>
      <c r="O38" s="22"/>
      <c r="P38" s="22"/>
    </row>
    <row r="39" spans="1:16" ht="39" customHeight="1" x14ac:dyDescent="0.15">
      <c r="A39" s="22"/>
      <c r="B39" s="35"/>
      <c r="C39" s="1146" t="s">
        <v>538</v>
      </c>
      <c r="D39" s="1147"/>
      <c r="E39" s="1148"/>
      <c r="F39" s="36">
        <v>0</v>
      </c>
      <c r="G39" s="37">
        <v>0</v>
      </c>
      <c r="H39" s="37">
        <v>0</v>
      </c>
      <c r="I39" s="37">
        <v>0</v>
      </c>
      <c r="J39" s="38">
        <v>0</v>
      </c>
      <c r="K39" s="22"/>
      <c r="L39" s="22"/>
      <c r="M39" s="22"/>
      <c r="N39" s="22"/>
      <c r="O39" s="22"/>
      <c r="P39" s="22"/>
    </row>
    <row r="40" spans="1:16" ht="39" customHeight="1" x14ac:dyDescent="0.15">
      <c r="A40" s="22"/>
      <c r="B40" s="35"/>
      <c r="C40" s="1146" t="s">
        <v>539</v>
      </c>
      <c r="D40" s="1147"/>
      <c r="E40" s="1148"/>
      <c r="F40" s="36">
        <v>0.01</v>
      </c>
      <c r="G40" s="37">
        <v>0.04</v>
      </c>
      <c r="H40" s="37">
        <v>0.04</v>
      </c>
      <c r="I40" s="37">
        <v>0.03</v>
      </c>
      <c r="J40" s="38">
        <v>0</v>
      </c>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540</v>
      </c>
      <c r="D42" s="1147"/>
      <c r="E42" s="1148"/>
      <c r="F42" s="36" t="s">
        <v>487</v>
      </c>
      <c r="G42" s="37" t="s">
        <v>487</v>
      </c>
      <c r="H42" s="37" t="s">
        <v>487</v>
      </c>
      <c r="I42" s="37" t="s">
        <v>487</v>
      </c>
      <c r="J42" s="38" t="s">
        <v>487</v>
      </c>
      <c r="K42" s="22"/>
      <c r="L42" s="22"/>
      <c r="M42" s="22"/>
      <c r="N42" s="22"/>
      <c r="O42" s="22"/>
      <c r="P42" s="22"/>
    </row>
    <row r="43" spans="1:16" ht="39" customHeight="1" thickBot="1" x14ac:dyDescent="0.2">
      <c r="A43" s="22"/>
      <c r="B43" s="40"/>
      <c r="C43" s="1149" t="s">
        <v>541</v>
      </c>
      <c r="D43" s="1150"/>
      <c r="E43" s="1151"/>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IGEkj1p5y9hHm/dCuV8lx9APNSlj9cZypxUxukMOb648lBMXKn3SftwbPfkm3WNTEjs3iBv4QU66JGyJmpfrA==" saltValue="Q1ivSQ9rtBm6OW3huSmtpg==" spinCount="100000" sheet="1" objects="1" scenarios="1"/>
  <customSheetViews>
    <customSheetView guid="{35BDED3E-7420-4487-AC72-31F3B3A6B333}"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1998</v>
      </c>
      <c r="L45" s="60">
        <v>2134</v>
      </c>
      <c r="M45" s="60">
        <v>2158</v>
      </c>
      <c r="N45" s="60">
        <v>2202</v>
      </c>
      <c r="O45" s="61">
        <v>2281</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487</v>
      </c>
      <c r="L46" s="64" t="s">
        <v>487</v>
      </c>
      <c r="M46" s="64" t="s">
        <v>487</v>
      </c>
      <c r="N46" s="64" t="s">
        <v>487</v>
      </c>
      <c r="O46" s="65" t="s">
        <v>487</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487</v>
      </c>
      <c r="L47" s="64" t="s">
        <v>487</v>
      </c>
      <c r="M47" s="64" t="s">
        <v>487</v>
      </c>
      <c r="N47" s="64" t="s">
        <v>487</v>
      </c>
      <c r="O47" s="65" t="s">
        <v>487</v>
      </c>
      <c r="P47" s="48"/>
      <c r="Q47" s="48"/>
      <c r="R47" s="48"/>
      <c r="S47" s="48"/>
      <c r="T47" s="48"/>
      <c r="U47" s="48"/>
    </row>
    <row r="48" spans="1:21" ht="30.75" customHeight="1" x14ac:dyDescent="0.15">
      <c r="A48" s="48"/>
      <c r="B48" s="1156"/>
      <c r="C48" s="1157"/>
      <c r="D48" s="62"/>
      <c r="E48" s="1162" t="s">
        <v>13</v>
      </c>
      <c r="F48" s="1162"/>
      <c r="G48" s="1162"/>
      <c r="H48" s="1162"/>
      <c r="I48" s="1162"/>
      <c r="J48" s="1163"/>
      <c r="K48" s="63">
        <v>259</v>
      </c>
      <c r="L48" s="64">
        <v>250</v>
      </c>
      <c r="M48" s="64">
        <v>255</v>
      </c>
      <c r="N48" s="64">
        <v>255</v>
      </c>
      <c r="O48" s="65">
        <v>267</v>
      </c>
      <c r="P48" s="48"/>
      <c r="Q48" s="48"/>
      <c r="R48" s="48"/>
      <c r="S48" s="48"/>
      <c r="T48" s="48"/>
      <c r="U48" s="48"/>
    </row>
    <row r="49" spans="1:21" ht="30.75" customHeight="1" x14ac:dyDescent="0.15">
      <c r="A49" s="48"/>
      <c r="B49" s="1156"/>
      <c r="C49" s="1157"/>
      <c r="D49" s="62"/>
      <c r="E49" s="1162" t="s">
        <v>14</v>
      </c>
      <c r="F49" s="1162"/>
      <c r="G49" s="1162"/>
      <c r="H49" s="1162"/>
      <c r="I49" s="1162"/>
      <c r="J49" s="1163"/>
      <c r="K49" s="63">
        <v>91</v>
      </c>
      <c r="L49" s="64">
        <v>109</v>
      </c>
      <c r="M49" s="64">
        <v>110</v>
      </c>
      <c r="N49" s="64">
        <v>110</v>
      </c>
      <c r="O49" s="65">
        <v>93</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487</v>
      </c>
      <c r="L50" s="64" t="s">
        <v>487</v>
      </c>
      <c r="M50" s="64" t="s">
        <v>487</v>
      </c>
      <c r="N50" s="64" t="s">
        <v>487</v>
      </c>
      <c r="O50" s="65" t="s">
        <v>487</v>
      </c>
      <c r="P50" s="48"/>
      <c r="Q50" s="48"/>
      <c r="R50" s="48"/>
      <c r="S50" s="48"/>
      <c r="T50" s="48"/>
      <c r="U50" s="48"/>
    </row>
    <row r="51" spans="1:21" ht="30.75" customHeight="1" x14ac:dyDescent="0.15">
      <c r="A51" s="48"/>
      <c r="B51" s="1158"/>
      <c r="C51" s="1159"/>
      <c r="D51" s="66"/>
      <c r="E51" s="1162" t="s">
        <v>16</v>
      </c>
      <c r="F51" s="1162"/>
      <c r="G51" s="1162"/>
      <c r="H51" s="1162"/>
      <c r="I51" s="1162"/>
      <c r="J51" s="1163"/>
      <c r="K51" s="63">
        <v>1</v>
      </c>
      <c r="L51" s="64">
        <v>1</v>
      </c>
      <c r="M51" s="64">
        <v>1</v>
      </c>
      <c r="N51" s="64">
        <v>1</v>
      </c>
      <c r="O51" s="65">
        <v>2</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1412</v>
      </c>
      <c r="L52" s="64">
        <v>1402</v>
      </c>
      <c r="M52" s="64">
        <v>1482</v>
      </c>
      <c r="N52" s="64">
        <v>1468</v>
      </c>
      <c r="O52" s="65">
        <v>1415</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937</v>
      </c>
      <c r="L53" s="69">
        <v>1092</v>
      </c>
      <c r="M53" s="69">
        <v>1042</v>
      </c>
      <c r="N53" s="69">
        <v>1100</v>
      </c>
      <c r="O53" s="70">
        <v>1228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p82Wf2FRZwyJy68uBOvlSHGFLiQvr6f2vOSdWaE/1WUBR6p8k+3VVqgOfUqCmvEn9sWx6Z/kgf182Muo4NxkA==" saltValue="5A2+W/Hk5ACsKAU2293X9g==" spinCount="100000" sheet="1" objects="1" scenarios="1"/>
  <customSheetViews>
    <customSheetView guid="{35BDED3E-7420-4487-AC72-31F3B3A6B333}"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9" zoomScale="85" zoomScaleNormal="85" zoomScaleSheetLayoutView="100" workbookViewId="0">
      <selection activeCell="BG74" sqref="BG7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5" t="s">
        <v>30</v>
      </c>
      <c r="C41" s="1186"/>
      <c r="D41" s="105"/>
      <c r="E41" s="1191" t="s">
        <v>31</v>
      </c>
      <c r="F41" s="1191"/>
      <c r="G41" s="1191"/>
      <c r="H41" s="1192"/>
      <c r="I41" s="343">
        <v>30055</v>
      </c>
      <c r="J41" s="344">
        <v>29636</v>
      </c>
      <c r="K41" s="344">
        <v>29546</v>
      </c>
      <c r="L41" s="344">
        <v>30471</v>
      </c>
      <c r="M41" s="345">
        <v>29773</v>
      </c>
    </row>
    <row r="42" spans="2:13" ht="27.75" customHeight="1" x14ac:dyDescent="0.15">
      <c r="B42" s="1187"/>
      <c r="C42" s="1188"/>
      <c r="D42" s="106"/>
      <c r="E42" s="1193" t="s">
        <v>32</v>
      </c>
      <c r="F42" s="1193"/>
      <c r="G42" s="1193"/>
      <c r="H42" s="1194"/>
      <c r="I42" s="346" t="s">
        <v>487</v>
      </c>
      <c r="J42" s="347" t="s">
        <v>487</v>
      </c>
      <c r="K42" s="347" t="s">
        <v>487</v>
      </c>
      <c r="L42" s="347" t="s">
        <v>487</v>
      </c>
      <c r="M42" s="348" t="s">
        <v>487</v>
      </c>
    </row>
    <row r="43" spans="2:13" ht="27.75" customHeight="1" x14ac:dyDescent="0.15">
      <c r="B43" s="1187"/>
      <c r="C43" s="1188"/>
      <c r="D43" s="106"/>
      <c r="E43" s="1193" t="s">
        <v>33</v>
      </c>
      <c r="F43" s="1193"/>
      <c r="G43" s="1193"/>
      <c r="H43" s="1194"/>
      <c r="I43" s="346">
        <v>2242</v>
      </c>
      <c r="J43" s="347">
        <v>2296</v>
      </c>
      <c r="K43" s="347">
        <v>2285</v>
      </c>
      <c r="L43" s="347">
        <v>2250</v>
      </c>
      <c r="M43" s="348">
        <v>2402</v>
      </c>
    </row>
    <row r="44" spans="2:13" ht="27.75" customHeight="1" x14ac:dyDescent="0.15">
      <c r="B44" s="1187"/>
      <c r="C44" s="1188"/>
      <c r="D44" s="106"/>
      <c r="E44" s="1193" t="s">
        <v>34</v>
      </c>
      <c r="F44" s="1193"/>
      <c r="G44" s="1193"/>
      <c r="H44" s="1194"/>
      <c r="I44" s="346">
        <v>907</v>
      </c>
      <c r="J44" s="347">
        <v>782</v>
      </c>
      <c r="K44" s="347">
        <v>667</v>
      </c>
      <c r="L44" s="347">
        <v>534</v>
      </c>
      <c r="M44" s="348">
        <v>431</v>
      </c>
    </row>
    <row r="45" spans="2:13" ht="27.75" customHeight="1" x14ac:dyDescent="0.15">
      <c r="B45" s="1187"/>
      <c r="C45" s="1188"/>
      <c r="D45" s="106"/>
      <c r="E45" s="1193" t="s">
        <v>35</v>
      </c>
      <c r="F45" s="1193"/>
      <c r="G45" s="1193"/>
      <c r="H45" s="1194"/>
      <c r="I45" s="346">
        <v>546</v>
      </c>
      <c r="J45" s="347">
        <v>361</v>
      </c>
      <c r="K45" s="347">
        <v>121</v>
      </c>
      <c r="L45" s="347" t="s">
        <v>487</v>
      </c>
      <c r="M45" s="348" t="s">
        <v>487</v>
      </c>
    </row>
    <row r="46" spans="2:13" ht="27.75" customHeight="1" x14ac:dyDescent="0.15">
      <c r="B46" s="1187"/>
      <c r="C46" s="1188"/>
      <c r="D46" s="107"/>
      <c r="E46" s="1193" t="s">
        <v>36</v>
      </c>
      <c r="F46" s="1193"/>
      <c r="G46" s="1193"/>
      <c r="H46" s="1194"/>
      <c r="I46" s="346" t="s">
        <v>487</v>
      </c>
      <c r="J46" s="347" t="s">
        <v>487</v>
      </c>
      <c r="K46" s="347" t="s">
        <v>487</v>
      </c>
      <c r="L46" s="347" t="s">
        <v>487</v>
      </c>
      <c r="M46" s="348" t="s">
        <v>487</v>
      </c>
    </row>
    <row r="47" spans="2:13" ht="27.75" customHeight="1" x14ac:dyDescent="0.15">
      <c r="B47" s="1187"/>
      <c r="C47" s="1188"/>
      <c r="D47" s="108"/>
      <c r="E47" s="1195" t="s">
        <v>37</v>
      </c>
      <c r="F47" s="1196"/>
      <c r="G47" s="1196"/>
      <c r="H47" s="1197"/>
      <c r="I47" s="346" t="s">
        <v>487</v>
      </c>
      <c r="J47" s="347" t="s">
        <v>487</v>
      </c>
      <c r="K47" s="347" t="s">
        <v>487</v>
      </c>
      <c r="L47" s="347" t="s">
        <v>487</v>
      </c>
      <c r="M47" s="348" t="s">
        <v>487</v>
      </c>
    </row>
    <row r="48" spans="2:13" ht="27.75" customHeight="1" x14ac:dyDescent="0.15">
      <c r="B48" s="1187"/>
      <c r="C48" s="1188"/>
      <c r="D48" s="106"/>
      <c r="E48" s="1193" t="s">
        <v>38</v>
      </c>
      <c r="F48" s="1193"/>
      <c r="G48" s="1193"/>
      <c r="H48" s="1194"/>
      <c r="I48" s="346" t="s">
        <v>487</v>
      </c>
      <c r="J48" s="347" t="s">
        <v>487</v>
      </c>
      <c r="K48" s="347" t="s">
        <v>487</v>
      </c>
      <c r="L48" s="347" t="s">
        <v>487</v>
      </c>
      <c r="M48" s="348" t="s">
        <v>487</v>
      </c>
    </row>
    <row r="49" spans="2:13" ht="27.75" customHeight="1" x14ac:dyDescent="0.15">
      <c r="B49" s="1189"/>
      <c r="C49" s="1190"/>
      <c r="D49" s="106"/>
      <c r="E49" s="1193" t="s">
        <v>39</v>
      </c>
      <c r="F49" s="1193"/>
      <c r="G49" s="1193"/>
      <c r="H49" s="1194"/>
      <c r="I49" s="346" t="s">
        <v>487</v>
      </c>
      <c r="J49" s="347" t="s">
        <v>487</v>
      </c>
      <c r="K49" s="347" t="s">
        <v>487</v>
      </c>
      <c r="L49" s="347" t="s">
        <v>487</v>
      </c>
      <c r="M49" s="348" t="s">
        <v>487</v>
      </c>
    </row>
    <row r="50" spans="2:13" ht="27.75" customHeight="1" x14ac:dyDescent="0.15">
      <c r="B50" s="1198" t="s">
        <v>40</v>
      </c>
      <c r="C50" s="1199"/>
      <c r="D50" s="109"/>
      <c r="E50" s="1193" t="s">
        <v>41</v>
      </c>
      <c r="F50" s="1193"/>
      <c r="G50" s="1193"/>
      <c r="H50" s="1194"/>
      <c r="I50" s="346">
        <v>3152</v>
      </c>
      <c r="J50" s="347">
        <v>3027</v>
      </c>
      <c r="K50" s="347">
        <v>4878</v>
      </c>
      <c r="L50" s="347">
        <v>3882</v>
      </c>
      <c r="M50" s="348">
        <v>3605</v>
      </c>
    </row>
    <row r="51" spans="2:13" ht="27.75" customHeight="1" x14ac:dyDescent="0.15">
      <c r="B51" s="1187"/>
      <c r="C51" s="1188"/>
      <c r="D51" s="106"/>
      <c r="E51" s="1193" t="s">
        <v>42</v>
      </c>
      <c r="F51" s="1193"/>
      <c r="G51" s="1193"/>
      <c r="H51" s="1194"/>
      <c r="I51" s="346">
        <v>2046</v>
      </c>
      <c r="J51" s="347">
        <v>1893</v>
      </c>
      <c r="K51" s="347">
        <v>1737</v>
      </c>
      <c r="L51" s="347">
        <v>1578</v>
      </c>
      <c r="M51" s="348">
        <v>1417</v>
      </c>
    </row>
    <row r="52" spans="2:13" ht="27.75" customHeight="1" x14ac:dyDescent="0.15">
      <c r="B52" s="1189"/>
      <c r="C52" s="1190"/>
      <c r="D52" s="106"/>
      <c r="E52" s="1193" t="s">
        <v>43</v>
      </c>
      <c r="F52" s="1193"/>
      <c r="G52" s="1193"/>
      <c r="H52" s="1194"/>
      <c r="I52" s="346">
        <v>17291</v>
      </c>
      <c r="J52" s="347">
        <v>16899</v>
      </c>
      <c r="K52" s="347">
        <v>16129</v>
      </c>
      <c r="L52" s="347">
        <v>15423</v>
      </c>
      <c r="M52" s="348">
        <v>14773</v>
      </c>
    </row>
    <row r="53" spans="2:13" ht="27.75" customHeight="1" thickBot="1" x14ac:dyDescent="0.2">
      <c r="B53" s="1200" t="s">
        <v>19</v>
      </c>
      <c r="C53" s="1201"/>
      <c r="D53" s="110"/>
      <c r="E53" s="1202" t="s">
        <v>44</v>
      </c>
      <c r="F53" s="1202"/>
      <c r="G53" s="1202"/>
      <c r="H53" s="1203"/>
      <c r="I53" s="349">
        <v>11261</v>
      </c>
      <c r="J53" s="350">
        <v>11256</v>
      </c>
      <c r="K53" s="350">
        <v>9876</v>
      </c>
      <c r="L53" s="350">
        <v>12372</v>
      </c>
      <c r="M53" s="351">
        <v>12811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ziXkNpH0MX3Rp0qVtnXuT7038hm8qTZT0Z7Ze2wFWfYAfNGjuNO0YiuhpEB6wc/y0Er5wOgwnVcZKge7KH0cw==" saltValue="C2V9kOJPtpMB4jhPyM/Lng==" spinCount="100000" sheet="1" objects="1" scenarios="1"/>
  <customSheetViews>
    <customSheetView guid="{35BDED3E-7420-4487-AC72-31F3B3A6B333}" scale="85" showGridLines="0" fitToPage="1" hiddenRows="1" hiddenColumns="1" topLeftCell="A25">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27" zoomScale="55" zoomScaleNormal="55"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06" t="s">
        <v>46</v>
      </c>
      <c r="D55" s="1206"/>
      <c r="E55" s="1207"/>
      <c r="F55" s="352">
        <v>2706</v>
      </c>
      <c r="G55" s="352">
        <v>2326</v>
      </c>
      <c r="H55" s="353">
        <v>2477</v>
      </c>
    </row>
    <row r="56" spans="2:8" ht="52.5" customHeight="1" x14ac:dyDescent="0.15">
      <c r="B56" s="122"/>
      <c r="C56" s="1208" t="s">
        <v>47</v>
      </c>
      <c r="D56" s="1208"/>
      <c r="E56" s="1209"/>
      <c r="F56" s="354">
        <v>727</v>
      </c>
      <c r="G56" s="354">
        <v>488</v>
      </c>
      <c r="H56" s="355">
        <v>573</v>
      </c>
    </row>
    <row r="57" spans="2:8" ht="53.25" customHeight="1" x14ac:dyDescent="0.15">
      <c r="B57" s="122"/>
      <c r="C57" s="1210" t="s">
        <v>48</v>
      </c>
      <c r="D57" s="1210"/>
      <c r="E57" s="1211"/>
      <c r="F57" s="356">
        <v>1689</v>
      </c>
      <c r="G57" s="356">
        <v>1533</v>
      </c>
      <c r="H57" s="357">
        <v>1255</v>
      </c>
    </row>
    <row r="58" spans="2:8" ht="45.75" customHeight="1" x14ac:dyDescent="0.15">
      <c r="B58" s="123"/>
      <c r="C58" s="1212" t="s">
        <v>547</v>
      </c>
      <c r="D58" s="1213"/>
      <c r="E58" s="1214"/>
      <c r="F58" s="358">
        <v>573</v>
      </c>
      <c r="G58" s="358">
        <v>494</v>
      </c>
      <c r="H58" s="359">
        <v>300</v>
      </c>
    </row>
    <row r="59" spans="2:8" ht="45.75" customHeight="1" x14ac:dyDescent="0.15">
      <c r="B59" s="123"/>
      <c r="C59" s="1212" t="s">
        <v>568</v>
      </c>
      <c r="D59" s="1213"/>
      <c r="E59" s="1214"/>
      <c r="F59" s="358">
        <v>269</v>
      </c>
      <c r="G59" s="358">
        <v>269</v>
      </c>
      <c r="H59" s="359">
        <v>269</v>
      </c>
    </row>
    <row r="60" spans="2:8" ht="45.75" customHeight="1" x14ac:dyDescent="0.15">
      <c r="B60" s="123"/>
      <c r="C60" s="1212" t="s">
        <v>548</v>
      </c>
      <c r="D60" s="1213"/>
      <c r="E60" s="1214"/>
      <c r="F60" s="358">
        <v>373</v>
      </c>
      <c r="G60" s="358">
        <v>296</v>
      </c>
      <c r="H60" s="359">
        <v>242</v>
      </c>
    </row>
    <row r="61" spans="2:8" ht="45.75" customHeight="1" x14ac:dyDescent="0.15">
      <c r="B61" s="123"/>
      <c r="C61" s="362" t="s">
        <v>566</v>
      </c>
      <c r="D61" s="363"/>
      <c r="E61" s="364"/>
      <c r="F61" s="358">
        <v>275</v>
      </c>
      <c r="G61" s="358">
        <v>236</v>
      </c>
      <c r="H61" s="359">
        <v>200</v>
      </c>
    </row>
    <row r="62" spans="2:8" ht="45.75" customHeight="1" thickBot="1" x14ac:dyDescent="0.2">
      <c r="B62" s="124"/>
      <c r="C62" s="362" t="s">
        <v>567</v>
      </c>
      <c r="D62" s="363"/>
      <c r="E62" s="364"/>
      <c r="F62" s="358">
        <v>100</v>
      </c>
      <c r="G62" s="358">
        <v>113</v>
      </c>
      <c r="H62" s="359">
        <v>113</v>
      </c>
    </row>
    <row r="63" spans="2:8" ht="52.5" customHeight="1" thickBot="1" x14ac:dyDescent="0.2">
      <c r="B63" s="125"/>
      <c r="C63" s="1204" t="s">
        <v>49</v>
      </c>
      <c r="D63" s="1204"/>
      <c r="E63" s="1205"/>
      <c r="F63" s="360">
        <v>5122</v>
      </c>
      <c r="G63" s="360">
        <v>4347</v>
      </c>
      <c r="H63" s="361">
        <v>4305</v>
      </c>
    </row>
    <row r="64" spans="2:8" x14ac:dyDescent="0.15"/>
  </sheetData>
  <sheetProtection algorithmName="SHA-512" hashValue="AEeJXUFclTgp+I9iU8HQQ4NdF1lrXUL5HewXPd6EapIc4RZHiffHS3WJKm0NKhf9p9DxqncSeJHrqnlyEJQHzw==" saltValue="W72tOI+CcHUUUJaQLlMjiQ==" spinCount="100000" sheet="1" objects="1" scenarios="1"/>
  <customSheetViews>
    <customSheetView guid="{35BDED3E-7420-4487-AC72-31F3B3A6B333}" scale="70" showGridLines="0" fitToPage="1" hiddenRows="1" hiddenColumns="1" topLeftCell="A16">
      <selection activeCell="F63" sqref="F63"/>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7">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42278</v>
      </c>
      <c r="E3" s="144"/>
      <c r="F3" s="145">
        <v>70329</v>
      </c>
      <c r="G3" s="146"/>
      <c r="H3" s="147"/>
    </row>
    <row r="4" spans="1:8" x14ac:dyDescent="0.15">
      <c r="A4" s="148"/>
      <c r="B4" s="149"/>
      <c r="C4" s="150"/>
      <c r="D4" s="151">
        <v>11583</v>
      </c>
      <c r="E4" s="152"/>
      <c r="F4" s="153">
        <v>39403</v>
      </c>
      <c r="G4" s="154"/>
      <c r="H4" s="155"/>
    </row>
    <row r="5" spans="1:8" x14ac:dyDescent="0.15">
      <c r="A5" s="136" t="s">
        <v>519</v>
      </c>
      <c r="B5" s="141"/>
      <c r="C5" s="142"/>
      <c r="D5" s="143">
        <v>42487</v>
      </c>
      <c r="E5" s="144"/>
      <c r="F5" s="145">
        <v>45945</v>
      </c>
      <c r="G5" s="146"/>
      <c r="H5" s="147"/>
    </row>
    <row r="6" spans="1:8" x14ac:dyDescent="0.15">
      <c r="A6" s="148"/>
      <c r="B6" s="149"/>
      <c r="C6" s="150"/>
      <c r="D6" s="151">
        <v>8849</v>
      </c>
      <c r="E6" s="152"/>
      <c r="F6" s="153">
        <v>25180</v>
      </c>
      <c r="G6" s="154"/>
      <c r="H6" s="155"/>
    </row>
    <row r="7" spans="1:8" x14ac:dyDescent="0.15">
      <c r="A7" s="136" t="s">
        <v>520</v>
      </c>
      <c r="B7" s="141"/>
      <c r="C7" s="142"/>
      <c r="D7" s="143">
        <v>68757</v>
      </c>
      <c r="E7" s="144"/>
      <c r="F7" s="145">
        <v>44475</v>
      </c>
      <c r="G7" s="146"/>
      <c r="H7" s="147"/>
    </row>
    <row r="8" spans="1:8" x14ac:dyDescent="0.15">
      <c r="A8" s="148"/>
      <c r="B8" s="149"/>
      <c r="C8" s="150"/>
      <c r="D8" s="151">
        <v>18168</v>
      </c>
      <c r="E8" s="152"/>
      <c r="F8" s="153">
        <v>24780</v>
      </c>
      <c r="G8" s="154"/>
      <c r="H8" s="155"/>
    </row>
    <row r="9" spans="1:8" x14ac:dyDescent="0.15">
      <c r="A9" s="136" t="s">
        <v>521</v>
      </c>
      <c r="B9" s="141"/>
      <c r="C9" s="142"/>
      <c r="D9" s="143">
        <v>94729</v>
      </c>
      <c r="E9" s="144"/>
      <c r="F9" s="145">
        <v>45982</v>
      </c>
      <c r="G9" s="146"/>
      <c r="H9" s="147"/>
    </row>
    <row r="10" spans="1:8" x14ac:dyDescent="0.15">
      <c r="A10" s="148"/>
      <c r="B10" s="149"/>
      <c r="C10" s="150"/>
      <c r="D10" s="151">
        <v>38261</v>
      </c>
      <c r="E10" s="152"/>
      <c r="F10" s="153">
        <v>25583</v>
      </c>
      <c r="G10" s="154"/>
      <c r="H10" s="155"/>
    </row>
    <row r="11" spans="1:8" x14ac:dyDescent="0.15">
      <c r="A11" s="136" t="s">
        <v>522</v>
      </c>
      <c r="B11" s="141"/>
      <c r="C11" s="142"/>
      <c r="D11" s="143">
        <v>43859</v>
      </c>
      <c r="E11" s="144"/>
      <c r="F11" s="145">
        <v>50538</v>
      </c>
      <c r="G11" s="146"/>
      <c r="H11" s="147"/>
    </row>
    <row r="12" spans="1:8" x14ac:dyDescent="0.15">
      <c r="A12" s="148"/>
      <c r="B12" s="149"/>
      <c r="C12" s="156"/>
      <c r="D12" s="151">
        <v>18673</v>
      </c>
      <c r="E12" s="152"/>
      <c r="F12" s="153">
        <v>29053</v>
      </c>
      <c r="G12" s="154"/>
      <c r="H12" s="155"/>
    </row>
    <row r="13" spans="1:8" x14ac:dyDescent="0.15">
      <c r="A13" s="136"/>
      <c r="B13" s="141"/>
      <c r="C13" s="157"/>
      <c r="D13" s="158">
        <v>58422</v>
      </c>
      <c r="E13" s="159"/>
      <c r="F13" s="160">
        <v>51454</v>
      </c>
      <c r="G13" s="161"/>
      <c r="H13" s="147"/>
    </row>
    <row r="14" spans="1:8" x14ac:dyDescent="0.15">
      <c r="A14" s="148"/>
      <c r="B14" s="149"/>
      <c r="C14" s="150"/>
      <c r="D14" s="151">
        <v>19107</v>
      </c>
      <c r="E14" s="152"/>
      <c r="F14" s="153">
        <v>28800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2.35</v>
      </c>
      <c r="C19" s="162">
        <f>ROUND(VALUE(SUBSTITUTE(実質収支比率等に係る経年分析!G$48,"▲","-")),2)</f>
        <v>9.08</v>
      </c>
      <c r="D19" s="162">
        <f>ROUND(VALUE(SUBSTITUTE(実質収支比率等に係る経年分析!H$48,"▲","-")),2)</f>
        <v>1.82</v>
      </c>
      <c r="E19" s="162">
        <f>ROUND(VALUE(SUBSTITUTE(実質収支比率等に係る経年分析!I$48,"▲","-")),2)</f>
        <v>2.19</v>
      </c>
      <c r="F19" s="162">
        <f>ROUND(VALUE(SUBSTITUTE(実質収支比率等に係る経年分析!J$48,"▲","-")),2)</f>
        <v>3.36</v>
      </c>
    </row>
    <row r="20" spans="1:11" x14ac:dyDescent="0.15">
      <c r="A20" s="162" t="s">
        <v>53</v>
      </c>
      <c r="B20" s="162">
        <f>ROUND(VALUE(SUBSTITUTE(実質収支比率等に係る経年分析!F$47,"▲","-")),2)</f>
        <v>9.81</v>
      </c>
      <c r="C20" s="162">
        <f>ROUND(VALUE(SUBSTITUTE(実質収支比率等に係る経年分析!G$47,"▲","-")),2)</f>
        <v>11.29</v>
      </c>
      <c r="D20" s="162">
        <f>ROUND(VALUE(SUBSTITUTE(実質収支比率等に係る経年分析!H$47,"▲","-")),2)</f>
        <v>20.23</v>
      </c>
      <c r="E20" s="162">
        <f>ROUND(VALUE(SUBSTITUTE(実質収支比率等に係る経年分析!I$47,"▲","-")),2)</f>
        <v>16.91</v>
      </c>
      <c r="F20" s="162">
        <f>ROUND(VALUE(SUBSTITUTE(実質収支比率等に係る経年分析!J$47,"▲","-")),2)</f>
        <v>17.239999999999998</v>
      </c>
    </row>
    <row r="21" spans="1:11" x14ac:dyDescent="0.15">
      <c r="A21" s="162" t="s">
        <v>54</v>
      </c>
      <c r="B21" s="162">
        <f>IF(ISNUMBER(VALUE(SUBSTITUTE(実質収支比率等に係る経年分析!F$49,"▲","-"))),ROUND(VALUE(SUBSTITUTE(実質収支比率等に係る経年分析!F$49,"▲","-")),2),NA())</f>
        <v>-7.31</v>
      </c>
      <c r="C21" s="162">
        <f>IF(ISNUMBER(VALUE(SUBSTITUTE(実質収支比率等に係る経年分析!G$49,"▲","-"))),ROUND(VALUE(SUBSTITUTE(実質収支比率等に係る経年分析!G$49,"▲","-")),2),NA())</f>
        <v>8.08</v>
      </c>
      <c r="D21" s="162">
        <f>IF(ISNUMBER(VALUE(SUBSTITUTE(実質収支比率等に係る経年分析!H$49,"▲","-"))),ROUND(VALUE(SUBSTITUTE(実質収支比率等に係る経年分析!H$49,"▲","-")),2),NA())</f>
        <v>-7.22</v>
      </c>
      <c r="E21" s="162">
        <f>IF(ISNUMBER(VALUE(SUBSTITUTE(実質収支比率等に係る経年分析!I$49,"▲","-"))),ROUND(VALUE(SUBSTITUTE(実質収支比率等に係る経年分析!I$49,"▲","-")),2),NA())</f>
        <v>-3.21</v>
      </c>
      <c r="F21" s="162">
        <f>IF(ISNUMBER(VALUE(SUBSTITUTE(実質収支比率等に係る経年分析!J$49,"▲","-"))),ROUND(VALUE(SUBSTITUTE(実質収支比率等に係る経年分析!J$49,"▲","-")),2),NA())</f>
        <v>1.27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育英会特別会計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公営墓地事業特別会計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2.3199999999999998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9.0299999999999994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3.35</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1.87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11.23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11.35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9.2100000000000009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1412</v>
      </c>
      <c r="E42" s="164"/>
      <c r="F42" s="164"/>
      <c r="G42" s="164">
        <f>'実質公債費比率（分子）の構造'!L$52</f>
        <v>1402</v>
      </c>
      <c r="H42" s="164"/>
      <c r="I42" s="164"/>
      <c r="J42" s="164">
        <f>'実質公債費比率（分子）の構造'!M$52</f>
        <v>1482</v>
      </c>
      <c r="K42" s="164"/>
      <c r="L42" s="164"/>
      <c r="M42" s="164">
        <f>'実質公債費比率（分子）の構造'!N$52</f>
        <v>1468</v>
      </c>
      <c r="N42" s="164"/>
      <c r="O42" s="164"/>
      <c r="P42" s="164">
        <f>'実質公債費比率（分子）の構造'!O$52</f>
        <v>1415</v>
      </c>
    </row>
    <row r="43" spans="1:16" x14ac:dyDescent="0.15">
      <c r="A43" s="164" t="s">
        <v>16</v>
      </c>
      <c r="B43" s="164">
        <f>'実質公債費比率（分子）の構造'!K$51</f>
        <v>1</v>
      </c>
      <c r="C43" s="164"/>
      <c r="D43" s="164"/>
      <c r="E43" s="164">
        <f>'実質公債費比率（分子）の構造'!L$51</f>
        <v>1</v>
      </c>
      <c r="F43" s="164"/>
      <c r="G43" s="164"/>
      <c r="H43" s="164">
        <f>'実質公債費比率（分子）の構造'!M$51</f>
        <v>1</v>
      </c>
      <c r="I43" s="164"/>
      <c r="J43" s="164"/>
      <c r="K43" s="164">
        <f>'実質公債費比率（分子）の構造'!N$51</f>
        <v>1</v>
      </c>
      <c r="L43" s="164"/>
      <c r="M43" s="164"/>
      <c r="N43" s="164">
        <f>'実質公債費比率（分子）の構造'!O$51</f>
        <v>2</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91</v>
      </c>
      <c r="C45" s="164"/>
      <c r="D45" s="164"/>
      <c r="E45" s="164">
        <f>'実質公債費比率（分子）の構造'!L$49</f>
        <v>109</v>
      </c>
      <c r="F45" s="164"/>
      <c r="G45" s="164"/>
      <c r="H45" s="164">
        <f>'実質公債費比率（分子）の構造'!M$49</f>
        <v>110</v>
      </c>
      <c r="I45" s="164"/>
      <c r="J45" s="164"/>
      <c r="K45" s="164">
        <f>'実質公債費比率（分子）の構造'!N$49</f>
        <v>110</v>
      </c>
      <c r="L45" s="164"/>
      <c r="M45" s="164"/>
      <c r="N45" s="164">
        <f>'実質公債費比率（分子）の構造'!O$49</f>
        <v>93</v>
      </c>
      <c r="O45" s="164"/>
      <c r="P45" s="164"/>
    </row>
    <row r="46" spans="1:16" x14ac:dyDescent="0.15">
      <c r="A46" s="164" t="s">
        <v>64</v>
      </c>
      <c r="B46" s="164">
        <f>'実質公債費比率（分子）の構造'!K$48</f>
        <v>259</v>
      </c>
      <c r="C46" s="164"/>
      <c r="D46" s="164"/>
      <c r="E46" s="164">
        <f>'実質公債費比率（分子）の構造'!L$48</f>
        <v>250</v>
      </c>
      <c r="F46" s="164"/>
      <c r="G46" s="164"/>
      <c r="H46" s="164">
        <f>'実質公債費比率（分子）の構造'!M$48</f>
        <v>255</v>
      </c>
      <c r="I46" s="164"/>
      <c r="J46" s="164"/>
      <c r="K46" s="164">
        <f>'実質公債費比率（分子）の構造'!N$48</f>
        <v>255</v>
      </c>
      <c r="L46" s="164"/>
      <c r="M46" s="164"/>
      <c r="N46" s="164">
        <f>'実質公債費比率（分子）の構造'!O$48</f>
        <v>267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1998</v>
      </c>
      <c r="C49" s="164"/>
      <c r="D49" s="164"/>
      <c r="E49" s="164">
        <f>'実質公債費比率（分子）の構造'!L$45</f>
        <v>2134</v>
      </c>
      <c r="F49" s="164"/>
      <c r="G49" s="164"/>
      <c r="H49" s="164">
        <f>'実質公債費比率（分子）の構造'!M$45</f>
        <v>2158</v>
      </c>
      <c r="I49" s="164"/>
      <c r="J49" s="164"/>
      <c r="K49" s="164">
        <f>'実質公債費比率（分子）の構造'!N$45</f>
        <v>2202</v>
      </c>
      <c r="L49" s="164"/>
      <c r="M49" s="164"/>
      <c r="N49" s="164">
        <f>'実質公債費比率（分子）の構造'!O$45</f>
        <v>2281</v>
      </c>
      <c r="O49" s="164"/>
      <c r="P49" s="164"/>
    </row>
    <row r="50" spans="1:16" x14ac:dyDescent="0.15">
      <c r="A50" s="164" t="s">
        <v>67</v>
      </c>
      <c r="B50" s="164" t="e">
        <f>NA()</f>
        <v>#N/A</v>
      </c>
      <c r="C50" s="164">
        <f>IF(ISNUMBER('実質公債費比率（分子）の構造'!K$53),'実質公債費比率（分子）の構造'!K$53,NA())</f>
        <v>937</v>
      </c>
      <c r="D50" s="164" t="e">
        <f>NA()</f>
        <v>#N/A</v>
      </c>
      <c r="E50" s="164" t="e">
        <f>NA()</f>
        <v>#N/A</v>
      </c>
      <c r="F50" s="164">
        <f>IF(ISNUMBER('実質公債費比率（分子）の構造'!L$53),'実質公債費比率（分子）の構造'!L$53,NA())</f>
        <v>1092</v>
      </c>
      <c r="G50" s="164" t="e">
        <f>NA()</f>
        <v>#N/A</v>
      </c>
      <c r="H50" s="164" t="e">
        <f>NA()</f>
        <v>#N/A</v>
      </c>
      <c r="I50" s="164">
        <f>IF(ISNUMBER('実質公債費比率（分子）の構造'!M$53),'実質公債費比率（分子）の構造'!M$53,NA())</f>
        <v>1042</v>
      </c>
      <c r="J50" s="164" t="e">
        <f>NA()</f>
        <v>#N/A</v>
      </c>
      <c r="K50" s="164" t="e">
        <f>NA()</f>
        <v>#N/A</v>
      </c>
      <c r="L50" s="164">
        <f>IF(ISNUMBER('実質公債費比率（分子）の構造'!N$53),'実質公債費比率（分子）の構造'!N$53,NA())</f>
        <v>1100</v>
      </c>
      <c r="M50" s="164" t="e">
        <f>NA()</f>
        <v>#N/A</v>
      </c>
      <c r="N50" s="164" t="e">
        <f>NA()</f>
        <v>#N/A</v>
      </c>
      <c r="O50" s="164">
        <f>IF(ISNUMBER('実質公債費比率（分子）の構造'!O$53),'実質公債費比率（分子）の構造'!O$53,NA())</f>
        <v>1228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17291</v>
      </c>
      <c r="E56" s="163"/>
      <c r="F56" s="163"/>
      <c r="G56" s="163">
        <f>'将来負担比率（分子）の構造'!J$52</f>
        <v>16899</v>
      </c>
      <c r="H56" s="163"/>
      <c r="I56" s="163"/>
      <c r="J56" s="163">
        <f>'将来負担比率（分子）の構造'!K$52</f>
        <v>16129</v>
      </c>
      <c r="K56" s="163"/>
      <c r="L56" s="163"/>
      <c r="M56" s="163">
        <f>'将来負担比率（分子）の構造'!L$52</f>
        <v>15423</v>
      </c>
      <c r="N56" s="163"/>
      <c r="O56" s="163"/>
      <c r="P56" s="163">
        <f>'将来負担比率（分子）の構造'!M$52</f>
        <v>14773</v>
      </c>
    </row>
    <row r="57" spans="1:16" x14ac:dyDescent="0.15">
      <c r="A57" s="163" t="s">
        <v>42</v>
      </c>
      <c r="B57" s="163"/>
      <c r="C57" s="163"/>
      <c r="D57" s="163">
        <f>'将来負担比率（分子）の構造'!I$51</f>
        <v>2046</v>
      </c>
      <c r="E57" s="163"/>
      <c r="F57" s="163"/>
      <c r="G57" s="163">
        <f>'将来負担比率（分子）の構造'!J$51</f>
        <v>1893</v>
      </c>
      <c r="H57" s="163"/>
      <c r="I57" s="163"/>
      <c r="J57" s="163">
        <f>'将来負担比率（分子）の構造'!K$51</f>
        <v>1737</v>
      </c>
      <c r="K57" s="163"/>
      <c r="L57" s="163"/>
      <c r="M57" s="163">
        <f>'将来負担比率（分子）の構造'!L$51</f>
        <v>1578</v>
      </c>
      <c r="N57" s="163"/>
      <c r="O57" s="163"/>
      <c r="P57" s="163">
        <f>'将来負担比率（分子）の構造'!M$51</f>
        <v>1417</v>
      </c>
    </row>
    <row r="58" spans="1:16" x14ac:dyDescent="0.15">
      <c r="A58" s="163" t="s">
        <v>41</v>
      </c>
      <c r="B58" s="163"/>
      <c r="C58" s="163"/>
      <c r="D58" s="163">
        <f>'将来負担比率（分子）の構造'!I$50</f>
        <v>3152</v>
      </c>
      <c r="E58" s="163"/>
      <c r="F58" s="163"/>
      <c r="G58" s="163">
        <f>'将来負担比率（分子）の構造'!J$50</f>
        <v>3027</v>
      </c>
      <c r="H58" s="163"/>
      <c r="I58" s="163"/>
      <c r="J58" s="163">
        <f>'将来負担比率（分子）の構造'!K$50</f>
        <v>4878</v>
      </c>
      <c r="K58" s="163"/>
      <c r="L58" s="163"/>
      <c r="M58" s="163">
        <f>'将来負担比率（分子）の構造'!L$50</f>
        <v>3882</v>
      </c>
      <c r="N58" s="163"/>
      <c r="O58" s="163"/>
      <c r="P58" s="163">
        <f>'将来負担比率（分子）の構造'!M$50</f>
        <v>3605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546</v>
      </c>
      <c r="C62" s="163"/>
      <c r="D62" s="163"/>
      <c r="E62" s="163">
        <f>'将来負担比率（分子）の構造'!J$45</f>
        <v>361</v>
      </c>
      <c r="F62" s="163"/>
      <c r="G62" s="163"/>
      <c r="H62" s="163">
        <f>'将来負担比率（分子）の構造'!K$45</f>
        <v>121</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907</v>
      </c>
      <c r="C63" s="163"/>
      <c r="D63" s="163"/>
      <c r="E63" s="163">
        <f>'将来負担比率（分子）の構造'!J$44</f>
        <v>782</v>
      </c>
      <c r="F63" s="163"/>
      <c r="G63" s="163"/>
      <c r="H63" s="163">
        <f>'将来負担比率（分子）の構造'!K$44</f>
        <v>667</v>
      </c>
      <c r="I63" s="163"/>
      <c r="J63" s="163"/>
      <c r="K63" s="163">
        <f>'将来負担比率（分子）の構造'!L$44</f>
        <v>534</v>
      </c>
      <c r="L63" s="163"/>
      <c r="M63" s="163"/>
      <c r="N63" s="163">
        <f>'将来負担比率（分子）の構造'!M$44</f>
        <v>431</v>
      </c>
      <c r="O63" s="163"/>
      <c r="P63" s="163"/>
    </row>
    <row r="64" spans="1:16" x14ac:dyDescent="0.15">
      <c r="A64" s="163" t="s">
        <v>33</v>
      </c>
      <c r="B64" s="163">
        <f>'将来負担比率（分子）の構造'!I$43</f>
        <v>2242</v>
      </c>
      <c r="C64" s="163"/>
      <c r="D64" s="163"/>
      <c r="E64" s="163">
        <f>'将来負担比率（分子）の構造'!J$43</f>
        <v>2296</v>
      </c>
      <c r="F64" s="163"/>
      <c r="G64" s="163"/>
      <c r="H64" s="163">
        <f>'将来負担比率（分子）の構造'!K$43</f>
        <v>2285</v>
      </c>
      <c r="I64" s="163"/>
      <c r="J64" s="163"/>
      <c r="K64" s="163">
        <f>'将来負担比率（分子）の構造'!L$43</f>
        <v>2250</v>
      </c>
      <c r="L64" s="163"/>
      <c r="M64" s="163"/>
      <c r="N64" s="163">
        <f>'将来負担比率（分子）の構造'!M$43</f>
        <v>2402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30055</v>
      </c>
      <c r="C66" s="163"/>
      <c r="D66" s="163"/>
      <c r="E66" s="163">
        <f>'将来負担比率（分子）の構造'!J$41</f>
        <v>29636</v>
      </c>
      <c r="F66" s="163"/>
      <c r="G66" s="163"/>
      <c r="H66" s="163">
        <f>'将来負担比率（分子）の構造'!K$41</f>
        <v>29546</v>
      </c>
      <c r="I66" s="163"/>
      <c r="J66" s="163"/>
      <c r="K66" s="163">
        <f>'将来負担比率（分子）の構造'!L$41</f>
        <v>30471</v>
      </c>
      <c r="L66" s="163"/>
      <c r="M66" s="163"/>
      <c r="N66" s="163">
        <f>'将来負担比率（分子）の構造'!M$41</f>
        <v>29773</v>
      </c>
      <c r="O66" s="163"/>
      <c r="P66" s="163"/>
    </row>
    <row r="67" spans="1:16" x14ac:dyDescent="0.15">
      <c r="A67" s="163" t="s">
        <v>71</v>
      </c>
      <c r="B67" s="163" t="e">
        <f>NA()</f>
        <v>#N/A</v>
      </c>
      <c r="C67" s="163">
        <f>IF(ISNUMBER('将来負担比率（分子）の構造'!I$53), IF('将来負担比率（分子）の構造'!I$53 &lt; 0, 0, '将来負担比率（分子）の構造'!I$53), NA())</f>
        <v>11261</v>
      </c>
      <c r="D67" s="163" t="e">
        <f>NA()</f>
        <v>#N/A</v>
      </c>
      <c r="E67" s="163" t="e">
        <f>NA()</f>
        <v>#N/A</v>
      </c>
      <c r="F67" s="163">
        <f>IF(ISNUMBER('将来負担比率（分子）の構造'!J$53), IF('将来負担比率（分子）の構造'!J$53 &lt; 0, 0, '将来負担比率（分子）の構造'!J$53), NA())</f>
        <v>11256</v>
      </c>
      <c r="G67" s="163" t="e">
        <f>NA()</f>
        <v>#N/A</v>
      </c>
      <c r="H67" s="163" t="e">
        <f>NA()</f>
        <v>#N/A</v>
      </c>
      <c r="I67" s="163">
        <f>IF(ISNUMBER('将来負担比率（分子）の構造'!K$53), IF('将来負担比率（分子）の構造'!K$53 &lt; 0, 0, '将来負担比率（分子）の構造'!K$53), NA())</f>
        <v>9876</v>
      </c>
      <c r="J67" s="163" t="e">
        <f>NA()</f>
        <v>#N/A</v>
      </c>
      <c r="K67" s="163" t="e">
        <f>NA()</f>
        <v>#N/A</v>
      </c>
      <c r="L67" s="163">
        <f>IF(ISNUMBER('将来負担比率（分子）の構造'!L$53), IF('将来負担比率（分子）の構造'!L$53 &lt; 0, 0, '将来負担比率（分子）の構造'!L$53), NA())</f>
        <v>12372</v>
      </c>
      <c r="M67" s="163" t="e">
        <f>NA()</f>
        <v>#N/A</v>
      </c>
      <c r="N67" s="163" t="e">
        <f>NA()</f>
        <v>#N/A</v>
      </c>
      <c r="O67" s="163">
        <f>IF(ISNUMBER('将来負担比率（分子）の構造'!M$53), IF('将来負担比率（分子）の構造'!M$53 &lt; 0, 0, '将来負担比率（分子）の構造'!M$53), NA())</f>
        <v>12811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2706</v>
      </c>
      <c r="C72" s="167">
        <f>基金残高に係る経年分析!G55</f>
        <v>2326</v>
      </c>
      <c r="D72" s="167">
        <f>基金残高に係る経年分析!H55</f>
        <v>2477</v>
      </c>
    </row>
    <row r="73" spans="1:16" x14ac:dyDescent="0.15">
      <c r="A73" s="166" t="s">
        <v>74</v>
      </c>
      <c r="B73" s="167">
        <f>基金残高に係る経年分析!F56</f>
        <v>727</v>
      </c>
      <c r="C73" s="167">
        <f>基金残高に係る経年分析!G56</f>
        <v>488</v>
      </c>
      <c r="D73" s="167">
        <f>基金残高に係る経年分析!H56</f>
        <v>573</v>
      </c>
    </row>
    <row r="74" spans="1:16" x14ac:dyDescent="0.15">
      <c r="A74" s="166" t="s">
        <v>75</v>
      </c>
      <c r="B74" s="167">
        <f>基金残高に係る経年分析!F57</f>
        <v>1689</v>
      </c>
      <c r="C74" s="167">
        <f>基金残高に係る経年分析!G57</f>
        <v>1533</v>
      </c>
      <c r="D74" s="167">
        <f>基金残高に係る経年分析!H57</f>
        <v>1255</v>
      </c>
    </row>
  </sheetData>
  <sheetProtection algorithmName="SHA-512" hashValue="Fmb+RTPT3MW5+32I9os/5Qo1BsiTLwfKSKC7qpcTSg+GRJ9/UH128hHPx3vqlgfw/sibnyoirfMLnXLbSpe8QA==" saltValue="HgxFbkoinhh2Re4PAMYKMg==" spinCount="100000" sheet="1" objects="1" scenarios="1"/>
  <customSheetViews>
    <customSheetView guid="{35BDED3E-7420-4487-AC72-31F3B3A6B333}"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3" t="s">
        <v>202</v>
      </c>
      <c r="DI1" s="604"/>
      <c r="DJ1" s="604"/>
      <c r="DK1" s="604"/>
      <c r="DL1" s="604"/>
      <c r="DM1" s="604"/>
      <c r="DN1" s="605"/>
      <c r="DO1" s="202"/>
      <c r="DP1" s="603" t="s">
        <v>203</v>
      </c>
      <c r="DQ1" s="604"/>
      <c r="DR1" s="604"/>
      <c r="DS1" s="604"/>
      <c r="DT1" s="604"/>
      <c r="DU1" s="604"/>
      <c r="DV1" s="604"/>
      <c r="DW1" s="604"/>
      <c r="DX1" s="604"/>
      <c r="DY1" s="604"/>
      <c r="DZ1" s="604"/>
      <c r="EA1" s="604"/>
      <c r="EB1" s="604"/>
      <c r="EC1" s="605"/>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215</v>
      </c>
      <c r="C5" s="611"/>
      <c r="D5" s="611"/>
      <c r="E5" s="611"/>
      <c r="F5" s="611"/>
      <c r="G5" s="611"/>
      <c r="H5" s="611"/>
      <c r="I5" s="611"/>
      <c r="J5" s="611"/>
      <c r="K5" s="611"/>
      <c r="L5" s="611"/>
      <c r="M5" s="611"/>
      <c r="N5" s="611"/>
      <c r="O5" s="611"/>
      <c r="P5" s="611"/>
      <c r="Q5" s="612"/>
      <c r="R5" s="613">
        <v>8289607</v>
      </c>
      <c r="S5" s="614"/>
      <c r="T5" s="614"/>
      <c r="U5" s="614"/>
      <c r="V5" s="614"/>
      <c r="W5" s="614"/>
      <c r="X5" s="614"/>
      <c r="Y5" s="615"/>
      <c r="Z5" s="616">
        <v>25.3</v>
      </c>
      <c r="AA5" s="616"/>
      <c r="AB5" s="616"/>
      <c r="AC5" s="616"/>
      <c r="AD5" s="617">
        <v>8289607</v>
      </c>
      <c r="AE5" s="617"/>
      <c r="AF5" s="617"/>
      <c r="AG5" s="617"/>
      <c r="AH5" s="617"/>
      <c r="AI5" s="617"/>
      <c r="AJ5" s="617"/>
      <c r="AK5" s="617"/>
      <c r="AL5" s="618">
        <v>55.1</v>
      </c>
      <c r="AM5" s="619"/>
      <c r="AN5" s="619"/>
      <c r="AO5" s="620"/>
      <c r="AP5" s="610" t="s">
        <v>216</v>
      </c>
      <c r="AQ5" s="611"/>
      <c r="AR5" s="611"/>
      <c r="AS5" s="611"/>
      <c r="AT5" s="611"/>
      <c r="AU5" s="611"/>
      <c r="AV5" s="611"/>
      <c r="AW5" s="611"/>
      <c r="AX5" s="611"/>
      <c r="AY5" s="611"/>
      <c r="AZ5" s="611"/>
      <c r="BA5" s="611"/>
      <c r="BB5" s="611"/>
      <c r="BC5" s="611"/>
      <c r="BD5" s="611"/>
      <c r="BE5" s="611"/>
      <c r="BF5" s="612"/>
      <c r="BG5" s="624">
        <v>8250787</v>
      </c>
      <c r="BH5" s="625"/>
      <c r="BI5" s="625"/>
      <c r="BJ5" s="625"/>
      <c r="BK5" s="625"/>
      <c r="BL5" s="625"/>
      <c r="BM5" s="625"/>
      <c r="BN5" s="626"/>
      <c r="BO5" s="627">
        <v>99.5</v>
      </c>
      <c r="BP5" s="627"/>
      <c r="BQ5" s="627"/>
      <c r="BR5" s="627"/>
      <c r="BS5" s="628" t="s">
        <v>121</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15">
      <c r="B6" s="621" t="s">
        <v>220</v>
      </c>
      <c r="C6" s="622"/>
      <c r="D6" s="622"/>
      <c r="E6" s="622"/>
      <c r="F6" s="622"/>
      <c r="G6" s="622"/>
      <c r="H6" s="622"/>
      <c r="I6" s="622"/>
      <c r="J6" s="622"/>
      <c r="K6" s="622"/>
      <c r="L6" s="622"/>
      <c r="M6" s="622"/>
      <c r="N6" s="622"/>
      <c r="O6" s="622"/>
      <c r="P6" s="622"/>
      <c r="Q6" s="623"/>
      <c r="R6" s="624">
        <v>129554</v>
      </c>
      <c r="S6" s="625"/>
      <c r="T6" s="625"/>
      <c r="U6" s="625"/>
      <c r="V6" s="625"/>
      <c r="W6" s="625"/>
      <c r="X6" s="625"/>
      <c r="Y6" s="626"/>
      <c r="Z6" s="627">
        <v>0.4</v>
      </c>
      <c r="AA6" s="627"/>
      <c r="AB6" s="627"/>
      <c r="AC6" s="627"/>
      <c r="AD6" s="628">
        <v>129554</v>
      </c>
      <c r="AE6" s="628"/>
      <c r="AF6" s="628"/>
      <c r="AG6" s="628"/>
      <c r="AH6" s="628"/>
      <c r="AI6" s="628"/>
      <c r="AJ6" s="628"/>
      <c r="AK6" s="628"/>
      <c r="AL6" s="629">
        <v>0.9</v>
      </c>
      <c r="AM6" s="630"/>
      <c r="AN6" s="630"/>
      <c r="AO6" s="631"/>
      <c r="AP6" s="621" t="s">
        <v>221</v>
      </c>
      <c r="AQ6" s="622"/>
      <c r="AR6" s="622"/>
      <c r="AS6" s="622"/>
      <c r="AT6" s="622"/>
      <c r="AU6" s="622"/>
      <c r="AV6" s="622"/>
      <c r="AW6" s="622"/>
      <c r="AX6" s="622"/>
      <c r="AY6" s="622"/>
      <c r="AZ6" s="622"/>
      <c r="BA6" s="622"/>
      <c r="BB6" s="622"/>
      <c r="BC6" s="622"/>
      <c r="BD6" s="622"/>
      <c r="BE6" s="622"/>
      <c r="BF6" s="623"/>
      <c r="BG6" s="624">
        <v>8250787</v>
      </c>
      <c r="BH6" s="625"/>
      <c r="BI6" s="625"/>
      <c r="BJ6" s="625"/>
      <c r="BK6" s="625"/>
      <c r="BL6" s="625"/>
      <c r="BM6" s="625"/>
      <c r="BN6" s="626"/>
      <c r="BO6" s="627">
        <v>99.5</v>
      </c>
      <c r="BP6" s="627"/>
      <c r="BQ6" s="627"/>
      <c r="BR6" s="627"/>
      <c r="BS6" s="628" t="s">
        <v>121</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219044</v>
      </c>
      <c r="CS6" s="625"/>
      <c r="CT6" s="625"/>
      <c r="CU6" s="625"/>
      <c r="CV6" s="625"/>
      <c r="CW6" s="625"/>
      <c r="CX6" s="625"/>
      <c r="CY6" s="626"/>
      <c r="CZ6" s="618">
        <v>0.7</v>
      </c>
      <c r="DA6" s="619"/>
      <c r="DB6" s="619"/>
      <c r="DC6" s="635"/>
      <c r="DD6" s="633" t="s">
        <v>121</v>
      </c>
      <c r="DE6" s="625"/>
      <c r="DF6" s="625"/>
      <c r="DG6" s="625"/>
      <c r="DH6" s="625"/>
      <c r="DI6" s="625"/>
      <c r="DJ6" s="625"/>
      <c r="DK6" s="625"/>
      <c r="DL6" s="625"/>
      <c r="DM6" s="625"/>
      <c r="DN6" s="625"/>
      <c r="DO6" s="625"/>
      <c r="DP6" s="626"/>
      <c r="DQ6" s="633">
        <v>218245</v>
      </c>
      <c r="DR6" s="625"/>
      <c r="DS6" s="625"/>
      <c r="DT6" s="625"/>
      <c r="DU6" s="625"/>
      <c r="DV6" s="625"/>
      <c r="DW6" s="625"/>
      <c r="DX6" s="625"/>
      <c r="DY6" s="625"/>
      <c r="DZ6" s="625"/>
      <c r="EA6" s="625"/>
      <c r="EB6" s="625"/>
      <c r="EC6" s="634"/>
    </row>
    <row r="7" spans="2:143" ht="11.25" customHeight="1" x14ac:dyDescent="0.15">
      <c r="B7" s="621" t="s">
        <v>223</v>
      </c>
      <c r="C7" s="622"/>
      <c r="D7" s="622"/>
      <c r="E7" s="622"/>
      <c r="F7" s="622"/>
      <c r="G7" s="622"/>
      <c r="H7" s="622"/>
      <c r="I7" s="622"/>
      <c r="J7" s="622"/>
      <c r="K7" s="622"/>
      <c r="L7" s="622"/>
      <c r="M7" s="622"/>
      <c r="N7" s="622"/>
      <c r="O7" s="622"/>
      <c r="P7" s="622"/>
      <c r="Q7" s="623"/>
      <c r="R7" s="624">
        <v>2049</v>
      </c>
      <c r="S7" s="625"/>
      <c r="T7" s="625"/>
      <c r="U7" s="625"/>
      <c r="V7" s="625"/>
      <c r="W7" s="625"/>
      <c r="X7" s="625"/>
      <c r="Y7" s="626"/>
      <c r="Z7" s="627">
        <v>0</v>
      </c>
      <c r="AA7" s="627"/>
      <c r="AB7" s="627"/>
      <c r="AC7" s="627"/>
      <c r="AD7" s="628">
        <v>2049</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3349694</v>
      </c>
      <c r="BH7" s="625"/>
      <c r="BI7" s="625"/>
      <c r="BJ7" s="625"/>
      <c r="BK7" s="625"/>
      <c r="BL7" s="625"/>
      <c r="BM7" s="625"/>
      <c r="BN7" s="626"/>
      <c r="BO7" s="627">
        <v>40.4</v>
      </c>
      <c r="BP7" s="627"/>
      <c r="BQ7" s="627"/>
      <c r="BR7" s="627"/>
      <c r="BS7" s="628" t="s">
        <v>121</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2823727</v>
      </c>
      <c r="CS7" s="625"/>
      <c r="CT7" s="625"/>
      <c r="CU7" s="625"/>
      <c r="CV7" s="625"/>
      <c r="CW7" s="625"/>
      <c r="CX7" s="625"/>
      <c r="CY7" s="626"/>
      <c r="CZ7" s="627">
        <v>8.8000000000000007</v>
      </c>
      <c r="DA7" s="627"/>
      <c r="DB7" s="627"/>
      <c r="DC7" s="627"/>
      <c r="DD7" s="633">
        <v>219966</v>
      </c>
      <c r="DE7" s="625"/>
      <c r="DF7" s="625"/>
      <c r="DG7" s="625"/>
      <c r="DH7" s="625"/>
      <c r="DI7" s="625"/>
      <c r="DJ7" s="625"/>
      <c r="DK7" s="625"/>
      <c r="DL7" s="625"/>
      <c r="DM7" s="625"/>
      <c r="DN7" s="625"/>
      <c r="DO7" s="625"/>
      <c r="DP7" s="626"/>
      <c r="DQ7" s="633">
        <v>2000419</v>
      </c>
      <c r="DR7" s="625"/>
      <c r="DS7" s="625"/>
      <c r="DT7" s="625"/>
      <c r="DU7" s="625"/>
      <c r="DV7" s="625"/>
      <c r="DW7" s="625"/>
      <c r="DX7" s="625"/>
      <c r="DY7" s="625"/>
      <c r="DZ7" s="625"/>
      <c r="EA7" s="625"/>
      <c r="EB7" s="625"/>
      <c r="EC7" s="634"/>
    </row>
    <row r="8" spans="2:143" ht="11.25" customHeight="1" x14ac:dyDescent="0.15">
      <c r="B8" s="621" t="s">
        <v>226</v>
      </c>
      <c r="C8" s="622"/>
      <c r="D8" s="622"/>
      <c r="E8" s="622"/>
      <c r="F8" s="622"/>
      <c r="G8" s="622"/>
      <c r="H8" s="622"/>
      <c r="I8" s="622"/>
      <c r="J8" s="622"/>
      <c r="K8" s="622"/>
      <c r="L8" s="622"/>
      <c r="M8" s="622"/>
      <c r="N8" s="622"/>
      <c r="O8" s="622"/>
      <c r="P8" s="622"/>
      <c r="Q8" s="623"/>
      <c r="R8" s="624">
        <v>20697</v>
      </c>
      <c r="S8" s="625"/>
      <c r="T8" s="625"/>
      <c r="U8" s="625"/>
      <c r="V8" s="625"/>
      <c r="W8" s="625"/>
      <c r="X8" s="625"/>
      <c r="Y8" s="626"/>
      <c r="Z8" s="627">
        <v>0.1</v>
      </c>
      <c r="AA8" s="627"/>
      <c r="AB8" s="627"/>
      <c r="AC8" s="627"/>
      <c r="AD8" s="628">
        <v>20697</v>
      </c>
      <c r="AE8" s="628"/>
      <c r="AF8" s="628"/>
      <c r="AG8" s="628"/>
      <c r="AH8" s="628"/>
      <c r="AI8" s="628"/>
      <c r="AJ8" s="628"/>
      <c r="AK8" s="628"/>
      <c r="AL8" s="629">
        <v>0.1</v>
      </c>
      <c r="AM8" s="630"/>
      <c r="AN8" s="630"/>
      <c r="AO8" s="631"/>
      <c r="AP8" s="621" t="s">
        <v>227</v>
      </c>
      <c r="AQ8" s="622"/>
      <c r="AR8" s="622"/>
      <c r="AS8" s="622"/>
      <c r="AT8" s="622"/>
      <c r="AU8" s="622"/>
      <c r="AV8" s="622"/>
      <c r="AW8" s="622"/>
      <c r="AX8" s="622"/>
      <c r="AY8" s="622"/>
      <c r="AZ8" s="622"/>
      <c r="BA8" s="622"/>
      <c r="BB8" s="622"/>
      <c r="BC8" s="622"/>
      <c r="BD8" s="622"/>
      <c r="BE8" s="622"/>
      <c r="BF8" s="623"/>
      <c r="BG8" s="624">
        <v>77115</v>
      </c>
      <c r="BH8" s="625"/>
      <c r="BI8" s="625"/>
      <c r="BJ8" s="625"/>
      <c r="BK8" s="625"/>
      <c r="BL8" s="625"/>
      <c r="BM8" s="625"/>
      <c r="BN8" s="626"/>
      <c r="BO8" s="627">
        <v>0.9</v>
      </c>
      <c r="BP8" s="627"/>
      <c r="BQ8" s="627"/>
      <c r="BR8" s="627"/>
      <c r="BS8" s="628" t="s">
        <v>121</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16994279</v>
      </c>
      <c r="CS8" s="625"/>
      <c r="CT8" s="625"/>
      <c r="CU8" s="625"/>
      <c r="CV8" s="625"/>
      <c r="CW8" s="625"/>
      <c r="CX8" s="625"/>
      <c r="CY8" s="626"/>
      <c r="CZ8" s="627">
        <v>52.8</v>
      </c>
      <c r="DA8" s="627"/>
      <c r="DB8" s="627"/>
      <c r="DC8" s="627"/>
      <c r="DD8" s="633">
        <v>11465</v>
      </c>
      <c r="DE8" s="625"/>
      <c r="DF8" s="625"/>
      <c r="DG8" s="625"/>
      <c r="DH8" s="625"/>
      <c r="DI8" s="625"/>
      <c r="DJ8" s="625"/>
      <c r="DK8" s="625"/>
      <c r="DL8" s="625"/>
      <c r="DM8" s="625"/>
      <c r="DN8" s="625"/>
      <c r="DO8" s="625"/>
      <c r="DP8" s="626"/>
      <c r="DQ8" s="633">
        <v>7092572</v>
      </c>
      <c r="DR8" s="625"/>
      <c r="DS8" s="625"/>
      <c r="DT8" s="625"/>
      <c r="DU8" s="625"/>
      <c r="DV8" s="625"/>
      <c r="DW8" s="625"/>
      <c r="DX8" s="625"/>
      <c r="DY8" s="625"/>
      <c r="DZ8" s="625"/>
      <c r="EA8" s="625"/>
      <c r="EB8" s="625"/>
      <c r="EC8" s="634"/>
    </row>
    <row r="9" spans="2:143" ht="11.25" customHeight="1" x14ac:dyDescent="0.15">
      <c r="B9" s="621" t="s">
        <v>229</v>
      </c>
      <c r="C9" s="622"/>
      <c r="D9" s="622"/>
      <c r="E9" s="622"/>
      <c r="F9" s="622"/>
      <c r="G9" s="622"/>
      <c r="H9" s="622"/>
      <c r="I9" s="622"/>
      <c r="J9" s="622"/>
      <c r="K9" s="622"/>
      <c r="L9" s="622"/>
      <c r="M9" s="622"/>
      <c r="N9" s="622"/>
      <c r="O9" s="622"/>
      <c r="P9" s="622"/>
      <c r="Q9" s="623"/>
      <c r="R9" s="624">
        <v>46122</v>
      </c>
      <c r="S9" s="625"/>
      <c r="T9" s="625"/>
      <c r="U9" s="625"/>
      <c r="V9" s="625"/>
      <c r="W9" s="625"/>
      <c r="X9" s="625"/>
      <c r="Y9" s="626"/>
      <c r="Z9" s="627">
        <v>0.1</v>
      </c>
      <c r="AA9" s="627"/>
      <c r="AB9" s="627"/>
      <c r="AC9" s="627"/>
      <c r="AD9" s="628">
        <v>46122</v>
      </c>
      <c r="AE9" s="628"/>
      <c r="AF9" s="628"/>
      <c r="AG9" s="628"/>
      <c r="AH9" s="628"/>
      <c r="AI9" s="628"/>
      <c r="AJ9" s="628"/>
      <c r="AK9" s="628"/>
      <c r="AL9" s="629">
        <v>0.3</v>
      </c>
      <c r="AM9" s="630"/>
      <c r="AN9" s="630"/>
      <c r="AO9" s="631"/>
      <c r="AP9" s="621" t="s">
        <v>230</v>
      </c>
      <c r="AQ9" s="622"/>
      <c r="AR9" s="622"/>
      <c r="AS9" s="622"/>
      <c r="AT9" s="622"/>
      <c r="AU9" s="622"/>
      <c r="AV9" s="622"/>
      <c r="AW9" s="622"/>
      <c r="AX9" s="622"/>
      <c r="AY9" s="622"/>
      <c r="AZ9" s="622"/>
      <c r="BA9" s="622"/>
      <c r="BB9" s="622"/>
      <c r="BC9" s="622"/>
      <c r="BD9" s="622"/>
      <c r="BE9" s="622"/>
      <c r="BF9" s="623"/>
      <c r="BG9" s="624">
        <v>2782691</v>
      </c>
      <c r="BH9" s="625"/>
      <c r="BI9" s="625"/>
      <c r="BJ9" s="625"/>
      <c r="BK9" s="625"/>
      <c r="BL9" s="625"/>
      <c r="BM9" s="625"/>
      <c r="BN9" s="626"/>
      <c r="BO9" s="627">
        <v>33.6</v>
      </c>
      <c r="BP9" s="627"/>
      <c r="BQ9" s="627"/>
      <c r="BR9" s="627"/>
      <c r="BS9" s="628" t="s">
        <v>121</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1918782</v>
      </c>
      <c r="CS9" s="625"/>
      <c r="CT9" s="625"/>
      <c r="CU9" s="625"/>
      <c r="CV9" s="625"/>
      <c r="CW9" s="625"/>
      <c r="CX9" s="625"/>
      <c r="CY9" s="626"/>
      <c r="CZ9" s="627">
        <v>6</v>
      </c>
      <c r="DA9" s="627"/>
      <c r="DB9" s="627"/>
      <c r="DC9" s="627"/>
      <c r="DD9" s="633">
        <v>11387</v>
      </c>
      <c r="DE9" s="625"/>
      <c r="DF9" s="625"/>
      <c r="DG9" s="625"/>
      <c r="DH9" s="625"/>
      <c r="DI9" s="625"/>
      <c r="DJ9" s="625"/>
      <c r="DK9" s="625"/>
      <c r="DL9" s="625"/>
      <c r="DM9" s="625"/>
      <c r="DN9" s="625"/>
      <c r="DO9" s="625"/>
      <c r="DP9" s="626"/>
      <c r="DQ9" s="633">
        <v>1140212</v>
      </c>
      <c r="DR9" s="625"/>
      <c r="DS9" s="625"/>
      <c r="DT9" s="625"/>
      <c r="DU9" s="625"/>
      <c r="DV9" s="625"/>
      <c r="DW9" s="625"/>
      <c r="DX9" s="625"/>
      <c r="DY9" s="625"/>
      <c r="DZ9" s="625"/>
      <c r="EA9" s="625"/>
      <c r="EB9" s="625"/>
      <c r="EC9" s="634"/>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121</v>
      </c>
      <c r="S10" s="625"/>
      <c r="T10" s="625"/>
      <c r="U10" s="625"/>
      <c r="V10" s="625"/>
      <c r="W10" s="625"/>
      <c r="X10" s="625"/>
      <c r="Y10" s="626"/>
      <c r="Z10" s="627" t="s">
        <v>121</v>
      </c>
      <c r="AA10" s="627"/>
      <c r="AB10" s="627"/>
      <c r="AC10" s="627"/>
      <c r="AD10" s="628" t="s">
        <v>121</v>
      </c>
      <c r="AE10" s="628"/>
      <c r="AF10" s="628"/>
      <c r="AG10" s="628"/>
      <c r="AH10" s="628"/>
      <c r="AI10" s="628"/>
      <c r="AJ10" s="628"/>
      <c r="AK10" s="628"/>
      <c r="AL10" s="629" t="s">
        <v>121</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201437</v>
      </c>
      <c r="BH10" s="625"/>
      <c r="BI10" s="625"/>
      <c r="BJ10" s="625"/>
      <c r="BK10" s="625"/>
      <c r="BL10" s="625"/>
      <c r="BM10" s="625"/>
      <c r="BN10" s="626"/>
      <c r="BO10" s="627">
        <v>2.4</v>
      </c>
      <c r="BP10" s="627"/>
      <c r="BQ10" s="627"/>
      <c r="BR10" s="627"/>
      <c r="BS10" s="628" t="s">
        <v>121</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14170</v>
      </c>
      <c r="CS10" s="625"/>
      <c r="CT10" s="625"/>
      <c r="CU10" s="625"/>
      <c r="CV10" s="625"/>
      <c r="CW10" s="625"/>
      <c r="CX10" s="625"/>
      <c r="CY10" s="626"/>
      <c r="CZ10" s="627">
        <v>0</v>
      </c>
      <c r="DA10" s="627"/>
      <c r="DB10" s="627"/>
      <c r="DC10" s="627"/>
      <c r="DD10" s="633" t="s">
        <v>121</v>
      </c>
      <c r="DE10" s="625"/>
      <c r="DF10" s="625"/>
      <c r="DG10" s="625"/>
      <c r="DH10" s="625"/>
      <c r="DI10" s="625"/>
      <c r="DJ10" s="625"/>
      <c r="DK10" s="625"/>
      <c r="DL10" s="625"/>
      <c r="DM10" s="625"/>
      <c r="DN10" s="625"/>
      <c r="DO10" s="625"/>
      <c r="DP10" s="626"/>
      <c r="DQ10" s="633">
        <v>815</v>
      </c>
      <c r="DR10" s="625"/>
      <c r="DS10" s="625"/>
      <c r="DT10" s="625"/>
      <c r="DU10" s="625"/>
      <c r="DV10" s="625"/>
      <c r="DW10" s="625"/>
      <c r="DX10" s="625"/>
      <c r="DY10" s="625"/>
      <c r="DZ10" s="625"/>
      <c r="EA10" s="625"/>
      <c r="EB10" s="625"/>
      <c r="EC10" s="634"/>
    </row>
    <row r="11" spans="2:143" ht="11.25" customHeight="1" x14ac:dyDescent="0.15">
      <c r="B11" s="621" t="s">
        <v>235</v>
      </c>
      <c r="C11" s="622"/>
      <c r="D11" s="622"/>
      <c r="E11" s="622"/>
      <c r="F11" s="622"/>
      <c r="G11" s="622"/>
      <c r="H11" s="622"/>
      <c r="I11" s="622"/>
      <c r="J11" s="622"/>
      <c r="K11" s="622"/>
      <c r="L11" s="622"/>
      <c r="M11" s="622"/>
      <c r="N11" s="622"/>
      <c r="O11" s="622"/>
      <c r="P11" s="622"/>
      <c r="Q11" s="623"/>
      <c r="R11" s="624">
        <v>1603115</v>
      </c>
      <c r="S11" s="625"/>
      <c r="T11" s="625"/>
      <c r="U11" s="625"/>
      <c r="V11" s="625"/>
      <c r="W11" s="625"/>
      <c r="X11" s="625"/>
      <c r="Y11" s="626"/>
      <c r="Z11" s="629">
        <v>4.9000000000000004</v>
      </c>
      <c r="AA11" s="630"/>
      <c r="AB11" s="630"/>
      <c r="AC11" s="636"/>
      <c r="AD11" s="633">
        <v>1603115</v>
      </c>
      <c r="AE11" s="625"/>
      <c r="AF11" s="625"/>
      <c r="AG11" s="625"/>
      <c r="AH11" s="625"/>
      <c r="AI11" s="625"/>
      <c r="AJ11" s="625"/>
      <c r="AK11" s="626"/>
      <c r="AL11" s="629">
        <v>10.7</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288451</v>
      </c>
      <c r="BH11" s="625"/>
      <c r="BI11" s="625"/>
      <c r="BJ11" s="625"/>
      <c r="BK11" s="625"/>
      <c r="BL11" s="625"/>
      <c r="BM11" s="625"/>
      <c r="BN11" s="626"/>
      <c r="BO11" s="627">
        <v>3.5</v>
      </c>
      <c r="BP11" s="627"/>
      <c r="BQ11" s="627"/>
      <c r="BR11" s="627"/>
      <c r="BS11" s="628" t="s">
        <v>121</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303715</v>
      </c>
      <c r="CS11" s="625"/>
      <c r="CT11" s="625"/>
      <c r="CU11" s="625"/>
      <c r="CV11" s="625"/>
      <c r="CW11" s="625"/>
      <c r="CX11" s="625"/>
      <c r="CY11" s="626"/>
      <c r="CZ11" s="627">
        <v>0.9</v>
      </c>
      <c r="DA11" s="627"/>
      <c r="DB11" s="627"/>
      <c r="DC11" s="627"/>
      <c r="DD11" s="633">
        <v>111463</v>
      </c>
      <c r="DE11" s="625"/>
      <c r="DF11" s="625"/>
      <c r="DG11" s="625"/>
      <c r="DH11" s="625"/>
      <c r="DI11" s="625"/>
      <c r="DJ11" s="625"/>
      <c r="DK11" s="625"/>
      <c r="DL11" s="625"/>
      <c r="DM11" s="625"/>
      <c r="DN11" s="625"/>
      <c r="DO11" s="625"/>
      <c r="DP11" s="626"/>
      <c r="DQ11" s="633">
        <v>163910</v>
      </c>
      <c r="DR11" s="625"/>
      <c r="DS11" s="625"/>
      <c r="DT11" s="625"/>
      <c r="DU11" s="625"/>
      <c r="DV11" s="625"/>
      <c r="DW11" s="625"/>
      <c r="DX11" s="625"/>
      <c r="DY11" s="625"/>
      <c r="DZ11" s="625"/>
      <c r="EA11" s="625"/>
      <c r="EB11" s="625"/>
      <c r="EC11" s="634"/>
    </row>
    <row r="12" spans="2:143" ht="11.25" customHeight="1" x14ac:dyDescent="0.15">
      <c r="B12" s="621" t="s">
        <v>238</v>
      </c>
      <c r="C12" s="622"/>
      <c r="D12" s="622"/>
      <c r="E12" s="622"/>
      <c r="F12" s="622"/>
      <c r="G12" s="622"/>
      <c r="H12" s="622"/>
      <c r="I12" s="622"/>
      <c r="J12" s="622"/>
      <c r="K12" s="622"/>
      <c r="L12" s="622"/>
      <c r="M12" s="622"/>
      <c r="N12" s="622"/>
      <c r="O12" s="622"/>
      <c r="P12" s="622"/>
      <c r="Q12" s="623"/>
      <c r="R12" s="624" t="s">
        <v>121</v>
      </c>
      <c r="S12" s="625"/>
      <c r="T12" s="625"/>
      <c r="U12" s="625"/>
      <c r="V12" s="625"/>
      <c r="W12" s="625"/>
      <c r="X12" s="625"/>
      <c r="Y12" s="626"/>
      <c r="Z12" s="627" t="s">
        <v>121</v>
      </c>
      <c r="AA12" s="627"/>
      <c r="AB12" s="627"/>
      <c r="AC12" s="627"/>
      <c r="AD12" s="628" t="s">
        <v>121</v>
      </c>
      <c r="AE12" s="628"/>
      <c r="AF12" s="628"/>
      <c r="AG12" s="628"/>
      <c r="AH12" s="628"/>
      <c r="AI12" s="628"/>
      <c r="AJ12" s="628"/>
      <c r="AK12" s="628"/>
      <c r="AL12" s="629" t="s">
        <v>121</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4356399</v>
      </c>
      <c r="BH12" s="625"/>
      <c r="BI12" s="625"/>
      <c r="BJ12" s="625"/>
      <c r="BK12" s="625"/>
      <c r="BL12" s="625"/>
      <c r="BM12" s="625"/>
      <c r="BN12" s="626"/>
      <c r="BO12" s="627">
        <v>52.6</v>
      </c>
      <c r="BP12" s="627"/>
      <c r="BQ12" s="627"/>
      <c r="BR12" s="627"/>
      <c r="BS12" s="628" t="s">
        <v>121</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130547</v>
      </c>
      <c r="CS12" s="625"/>
      <c r="CT12" s="625"/>
      <c r="CU12" s="625"/>
      <c r="CV12" s="625"/>
      <c r="CW12" s="625"/>
      <c r="CX12" s="625"/>
      <c r="CY12" s="626"/>
      <c r="CZ12" s="627">
        <v>0.4</v>
      </c>
      <c r="DA12" s="627"/>
      <c r="DB12" s="627"/>
      <c r="DC12" s="627"/>
      <c r="DD12" s="633" t="s">
        <v>121</v>
      </c>
      <c r="DE12" s="625"/>
      <c r="DF12" s="625"/>
      <c r="DG12" s="625"/>
      <c r="DH12" s="625"/>
      <c r="DI12" s="625"/>
      <c r="DJ12" s="625"/>
      <c r="DK12" s="625"/>
      <c r="DL12" s="625"/>
      <c r="DM12" s="625"/>
      <c r="DN12" s="625"/>
      <c r="DO12" s="625"/>
      <c r="DP12" s="626"/>
      <c r="DQ12" s="633">
        <v>76309</v>
      </c>
      <c r="DR12" s="625"/>
      <c r="DS12" s="625"/>
      <c r="DT12" s="625"/>
      <c r="DU12" s="625"/>
      <c r="DV12" s="625"/>
      <c r="DW12" s="625"/>
      <c r="DX12" s="625"/>
      <c r="DY12" s="625"/>
      <c r="DZ12" s="625"/>
      <c r="EA12" s="625"/>
      <c r="EB12" s="625"/>
      <c r="EC12" s="634"/>
    </row>
    <row r="13" spans="2:143" ht="11.25" customHeight="1" x14ac:dyDescent="0.15">
      <c r="B13" s="621" t="s">
        <v>241</v>
      </c>
      <c r="C13" s="622"/>
      <c r="D13" s="622"/>
      <c r="E13" s="622"/>
      <c r="F13" s="622"/>
      <c r="G13" s="622"/>
      <c r="H13" s="622"/>
      <c r="I13" s="622"/>
      <c r="J13" s="622"/>
      <c r="K13" s="622"/>
      <c r="L13" s="622"/>
      <c r="M13" s="622"/>
      <c r="N13" s="622"/>
      <c r="O13" s="622"/>
      <c r="P13" s="622"/>
      <c r="Q13" s="623"/>
      <c r="R13" s="624" t="s">
        <v>121</v>
      </c>
      <c r="S13" s="625"/>
      <c r="T13" s="625"/>
      <c r="U13" s="625"/>
      <c r="V13" s="625"/>
      <c r="W13" s="625"/>
      <c r="X13" s="625"/>
      <c r="Y13" s="626"/>
      <c r="Z13" s="627" t="s">
        <v>121</v>
      </c>
      <c r="AA13" s="627"/>
      <c r="AB13" s="627"/>
      <c r="AC13" s="627"/>
      <c r="AD13" s="628" t="s">
        <v>121</v>
      </c>
      <c r="AE13" s="628"/>
      <c r="AF13" s="628"/>
      <c r="AG13" s="628"/>
      <c r="AH13" s="628"/>
      <c r="AI13" s="628"/>
      <c r="AJ13" s="628"/>
      <c r="AK13" s="628"/>
      <c r="AL13" s="629" t="s">
        <v>121</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4238646</v>
      </c>
      <c r="BH13" s="625"/>
      <c r="BI13" s="625"/>
      <c r="BJ13" s="625"/>
      <c r="BK13" s="625"/>
      <c r="BL13" s="625"/>
      <c r="BM13" s="625"/>
      <c r="BN13" s="626"/>
      <c r="BO13" s="627">
        <v>51.1</v>
      </c>
      <c r="BP13" s="627"/>
      <c r="BQ13" s="627"/>
      <c r="BR13" s="627"/>
      <c r="BS13" s="628" t="s">
        <v>121</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2380519</v>
      </c>
      <c r="CS13" s="625"/>
      <c r="CT13" s="625"/>
      <c r="CU13" s="625"/>
      <c r="CV13" s="625"/>
      <c r="CW13" s="625"/>
      <c r="CX13" s="625"/>
      <c r="CY13" s="626"/>
      <c r="CZ13" s="627">
        <v>7.4</v>
      </c>
      <c r="DA13" s="627"/>
      <c r="DB13" s="627"/>
      <c r="DC13" s="627"/>
      <c r="DD13" s="633">
        <v>1476943</v>
      </c>
      <c r="DE13" s="625"/>
      <c r="DF13" s="625"/>
      <c r="DG13" s="625"/>
      <c r="DH13" s="625"/>
      <c r="DI13" s="625"/>
      <c r="DJ13" s="625"/>
      <c r="DK13" s="625"/>
      <c r="DL13" s="625"/>
      <c r="DM13" s="625"/>
      <c r="DN13" s="625"/>
      <c r="DO13" s="625"/>
      <c r="DP13" s="626"/>
      <c r="DQ13" s="633">
        <v>873787</v>
      </c>
      <c r="DR13" s="625"/>
      <c r="DS13" s="625"/>
      <c r="DT13" s="625"/>
      <c r="DU13" s="625"/>
      <c r="DV13" s="625"/>
      <c r="DW13" s="625"/>
      <c r="DX13" s="625"/>
      <c r="DY13" s="625"/>
      <c r="DZ13" s="625"/>
      <c r="EA13" s="625"/>
      <c r="EB13" s="625"/>
      <c r="EC13" s="634"/>
    </row>
    <row r="14" spans="2:143" ht="11.25" customHeight="1" x14ac:dyDescent="0.15">
      <c r="B14" s="621" t="s">
        <v>244</v>
      </c>
      <c r="C14" s="622"/>
      <c r="D14" s="622"/>
      <c r="E14" s="622"/>
      <c r="F14" s="622"/>
      <c r="G14" s="622"/>
      <c r="H14" s="622"/>
      <c r="I14" s="622"/>
      <c r="J14" s="622"/>
      <c r="K14" s="622"/>
      <c r="L14" s="622"/>
      <c r="M14" s="622"/>
      <c r="N14" s="622"/>
      <c r="O14" s="622"/>
      <c r="P14" s="622"/>
      <c r="Q14" s="623"/>
      <c r="R14" s="624" t="s">
        <v>121</v>
      </c>
      <c r="S14" s="625"/>
      <c r="T14" s="625"/>
      <c r="U14" s="625"/>
      <c r="V14" s="625"/>
      <c r="W14" s="625"/>
      <c r="X14" s="625"/>
      <c r="Y14" s="626"/>
      <c r="Z14" s="627" t="s">
        <v>121</v>
      </c>
      <c r="AA14" s="627"/>
      <c r="AB14" s="627"/>
      <c r="AC14" s="627"/>
      <c r="AD14" s="628" t="s">
        <v>121</v>
      </c>
      <c r="AE14" s="628"/>
      <c r="AF14" s="628"/>
      <c r="AG14" s="628"/>
      <c r="AH14" s="628"/>
      <c r="AI14" s="628"/>
      <c r="AJ14" s="628"/>
      <c r="AK14" s="628"/>
      <c r="AL14" s="629" t="s">
        <v>121</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294960</v>
      </c>
      <c r="BH14" s="625"/>
      <c r="BI14" s="625"/>
      <c r="BJ14" s="625"/>
      <c r="BK14" s="625"/>
      <c r="BL14" s="625"/>
      <c r="BM14" s="625"/>
      <c r="BN14" s="626"/>
      <c r="BO14" s="627">
        <v>3.6</v>
      </c>
      <c r="BP14" s="627"/>
      <c r="BQ14" s="627"/>
      <c r="BR14" s="627"/>
      <c r="BS14" s="628" t="s">
        <v>121</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664163</v>
      </c>
      <c r="CS14" s="625"/>
      <c r="CT14" s="625"/>
      <c r="CU14" s="625"/>
      <c r="CV14" s="625"/>
      <c r="CW14" s="625"/>
      <c r="CX14" s="625"/>
      <c r="CY14" s="626"/>
      <c r="CZ14" s="627">
        <v>2.1</v>
      </c>
      <c r="DA14" s="627"/>
      <c r="DB14" s="627"/>
      <c r="DC14" s="627"/>
      <c r="DD14" s="633">
        <v>103418</v>
      </c>
      <c r="DE14" s="625"/>
      <c r="DF14" s="625"/>
      <c r="DG14" s="625"/>
      <c r="DH14" s="625"/>
      <c r="DI14" s="625"/>
      <c r="DJ14" s="625"/>
      <c r="DK14" s="625"/>
      <c r="DL14" s="625"/>
      <c r="DM14" s="625"/>
      <c r="DN14" s="625"/>
      <c r="DO14" s="625"/>
      <c r="DP14" s="626"/>
      <c r="DQ14" s="633">
        <v>560585</v>
      </c>
      <c r="DR14" s="625"/>
      <c r="DS14" s="625"/>
      <c r="DT14" s="625"/>
      <c r="DU14" s="625"/>
      <c r="DV14" s="625"/>
      <c r="DW14" s="625"/>
      <c r="DX14" s="625"/>
      <c r="DY14" s="625"/>
      <c r="DZ14" s="625"/>
      <c r="EA14" s="625"/>
      <c r="EB14" s="625"/>
      <c r="EC14" s="634"/>
    </row>
    <row r="15" spans="2:143" ht="11.25" customHeight="1" x14ac:dyDescent="0.15">
      <c r="B15" s="621" t="s">
        <v>247</v>
      </c>
      <c r="C15" s="622"/>
      <c r="D15" s="622"/>
      <c r="E15" s="622"/>
      <c r="F15" s="622"/>
      <c r="G15" s="622"/>
      <c r="H15" s="622"/>
      <c r="I15" s="622"/>
      <c r="J15" s="622"/>
      <c r="K15" s="622"/>
      <c r="L15" s="622"/>
      <c r="M15" s="622"/>
      <c r="N15" s="622"/>
      <c r="O15" s="622"/>
      <c r="P15" s="622"/>
      <c r="Q15" s="623"/>
      <c r="R15" s="624">
        <v>13870</v>
      </c>
      <c r="S15" s="625"/>
      <c r="T15" s="625"/>
      <c r="U15" s="625"/>
      <c r="V15" s="625"/>
      <c r="W15" s="625"/>
      <c r="X15" s="625"/>
      <c r="Y15" s="626"/>
      <c r="Z15" s="627">
        <v>0</v>
      </c>
      <c r="AA15" s="627"/>
      <c r="AB15" s="627"/>
      <c r="AC15" s="627"/>
      <c r="AD15" s="628">
        <v>13870</v>
      </c>
      <c r="AE15" s="628"/>
      <c r="AF15" s="628"/>
      <c r="AG15" s="628"/>
      <c r="AH15" s="628"/>
      <c r="AI15" s="628"/>
      <c r="AJ15" s="628"/>
      <c r="AK15" s="628"/>
      <c r="AL15" s="629">
        <v>0.1</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249734</v>
      </c>
      <c r="BH15" s="625"/>
      <c r="BI15" s="625"/>
      <c r="BJ15" s="625"/>
      <c r="BK15" s="625"/>
      <c r="BL15" s="625"/>
      <c r="BM15" s="625"/>
      <c r="BN15" s="626"/>
      <c r="BO15" s="627">
        <v>3</v>
      </c>
      <c r="BP15" s="627"/>
      <c r="BQ15" s="627"/>
      <c r="BR15" s="627"/>
      <c r="BS15" s="628" t="s">
        <v>121</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4374833</v>
      </c>
      <c r="CS15" s="625"/>
      <c r="CT15" s="625"/>
      <c r="CU15" s="625"/>
      <c r="CV15" s="625"/>
      <c r="CW15" s="625"/>
      <c r="CX15" s="625"/>
      <c r="CY15" s="626"/>
      <c r="CZ15" s="627">
        <v>13.6</v>
      </c>
      <c r="DA15" s="627"/>
      <c r="DB15" s="627"/>
      <c r="DC15" s="627"/>
      <c r="DD15" s="633">
        <v>955167</v>
      </c>
      <c r="DE15" s="625"/>
      <c r="DF15" s="625"/>
      <c r="DG15" s="625"/>
      <c r="DH15" s="625"/>
      <c r="DI15" s="625"/>
      <c r="DJ15" s="625"/>
      <c r="DK15" s="625"/>
      <c r="DL15" s="625"/>
      <c r="DM15" s="625"/>
      <c r="DN15" s="625"/>
      <c r="DO15" s="625"/>
      <c r="DP15" s="626"/>
      <c r="DQ15" s="633">
        <v>2502164</v>
      </c>
      <c r="DR15" s="625"/>
      <c r="DS15" s="625"/>
      <c r="DT15" s="625"/>
      <c r="DU15" s="625"/>
      <c r="DV15" s="625"/>
      <c r="DW15" s="625"/>
      <c r="DX15" s="625"/>
      <c r="DY15" s="625"/>
      <c r="DZ15" s="625"/>
      <c r="EA15" s="625"/>
      <c r="EB15" s="625"/>
      <c r="EC15" s="634"/>
    </row>
    <row r="16" spans="2:143" ht="11.25" customHeight="1" x14ac:dyDescent="0.15">
      <c r="B16" s="621" t="s">
        <v>250</v>
      </c>
      <c r="C16" s="622"/>
      <c r="D16" s="622"/>
      <c r="E16" s="622"/>
      <c r="F16" s="622"/>
      <c r="G16" s="622"/>
      <c r="H16" s="622"/>
      <c r="I16" s="622"/>
      <c r="J16" s="622"/>
      <c r="K16" s="622"/>
      <c r="L16" s="622"/>
      <c r="M16" s="622"/>
      <c r="N16" s="622"/>
      <c r="O16" s="622"/>
      <c r="P16" s="622"/>
      <c r="Q16" s="623"/>
      <c r="R16" s="624">
        <v>120155</v>
      </c>
      <c r="S16" s="625"/>
      <c r="T16" s="625"/>
      <c r="U16" s="625"/>
      <c r="V16" s="625"/>
      <c r="W16" s="625"/>
      <c r="X16" s="625"/>
      <c r="Y16" s="626"/>
      <c r="Z16" s="627">
        <v>0.4</v>
      </c>
      <c r="AA16" s="627"/>
      <c r="AB16" s="627"/>
      <c r="AC16" s="627"/>
      <c r="AD16" s="628">
        <v>120155</v>
      </c>
      <c r="AE16" s="628"/>
      <c r="AF16" s="628"/>
      <c r="AG16" s="628"/>
      <c r="AH16" s="628"/>
      <c r="AI16" s="628"/>
      <c r="AJ16" s="628"/>
      <c r="AK16" s="628"/>
      <c r="AL16" s="629">
        <v>0.8</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121</v>
      </c>
      <c r="BH16" s="625"/>
      <c r="BI16" s="625"/>
      <c r="BJ16" s="625"/>
      <c r="BK16" s="625"/>
      <c r="BL16" s="625"/>
      <c r="BM16" s="625"/>
      <c r="BN16" s="626"/>
      <c r="BO16" s="627" t="s">
        <v>121</v>
      </c>
      <c r="BP16" s="627"/>
      <c r="BQ16" s="627"/>
      <c r="BR16" s="627"/>
      <c r="BS16" s="628" t="s">
        <v>121</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93274</v>
      </c>
      <c r="CS16" s="625"/>
      <c r="CT16" s="625"/>
      <c r="CU16" s="625"/>
      <c r="CV16" s="625"/>
      <c r="CW16" s="625"/>
      <c r="CX16" s="625"/>
      <c r="CY16" s="626"/>
      <c r="CZ16" s="627">
        <v>0.3</v>
      </c>
      <c r="DA16" s="627"/>
      <c r="DB16" s="627"/>
      <c r="DC16" s="627"/>
      <c r="DD16" s="633" t="s">
        <v>121</v>
      </c>
      <c r="DE16" s="625"/>
      <c r="DF16" s="625"/>
      <c r="DG16" s="625"/>
      <c r="DH16" s="625"/>
      <c r="DI16" s="625"/>
      <c r="DJ16" s="625"/>
      <c r="DK16" s="625"/>
      <c r="DL16" s="625"/>
      <c r="DM16" s="625"/>
      <c r="DN16" s="625"/>
      <c r="DO16" s="625"/>
      <c r="DP16" s="626"/>
      <c r="DQ16" s="633">
        <v>5068</v>
      </c>
      <c r="DR16" s="625"/>
      <c r="DS16" s="625"/>
      <c r="DT16" s="625"/>
      <c r="DU16" s="625"/>
      <c r="DV16" s="625"/>
      <c r="DW16" s="625"/>
      <c r="DX16" s="625"/>
      <c r="DY16" s="625"/>
      <c r="DZ16" s="625"/>
      <c r="EA16" s="625"/>
      <c r="EB16" s="625"/>
      <c r="EC16" s="634"/>
    </row>
    <row r="17" spans="2:133" ht="11.25" customHeight="1" x14ac:dyDescent="0.15">
      <c r="B17" s="621" t="s">
        <v>253</v>
      </c>
      <c r="C17" s="622"/>
      <c r="D17" s="622"/>
      <c r="E17" s="622"/>
      <c r="F17" s="622"/>
      <c r="G17" s="622"/>
      <c r="H17" s="622"/>
      <c r="I17" s="622"/>
      <c r="J17" s="622"/>
      <c r="K17" s="622"/>
      <c r="L17" s="622"/>
      <c r="M17" s="622"/>
      <c r="N17" s="622"/>
      <c r="O17" s="622"/>
      <c r="P17" s="622"/>
      <c r="Q17" s="623"/>
      <c r="R17" s="624">
        <v>354310</v>
      </c>
      <c r="S17" s="625"/>
      <c r="T17" s="625"/>
      <c r="U17" s="625"/>
      <c r="V17" s="625"/>
      <c r="W17" s="625"/>
      <c r="X17" s="625"/>
      <c r="Y17" s="626"/>
      <c r="Z17" s="627">
        <v>1.1000000000000001</v>
      </c>
      <c r="AA17" s="627"/>
      <c r="AB17" s="627"/>
      <c r="AC17" s="627"/>
      <c r="AD17" s="628">
        <v>354310</v>
      </c>
      <c r="AE17" s="628"/>
      <c r="AF17" s="628"/>
      <c r="AG17" s="628"/>
      <c r="AH17" s="628"/>
      <c r="AI17" s="628"/>
      <c r="AJ17" s="628"/>
      <c r="AK17" s="628"/>
      <c r="AL17" s="629">
        <v>2.4</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121</v>
      </c>
      <c r="BH17" s="625"/>
      <c r="BI17" s="625"/>
      <c r="BJ17" s="625"/>
      <c r="BK17" s="625"/>
      <c r="BL17" s="625"/>
      <c r="BM17" s="625"/>
      <c r="BN17" s="626"/>
      <c r="BO17" s="627" t="s">
        <v>121</v>
      </c>
      <c r="BP17" s="627"/>
      <c r="BQ17" s="627"/>
      <c r="BR17" s="627"/>
      <c r="BS17" s="628" t="s">
        <v>121</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2283127</v>
      </c>
      <c r="CS17" s="625"/>
      <c r="CT17" s="625"/>
      <c r="CU17" s="625"/>
      <c r="CV17" s="625"/>
      <c r="CW17" s="625"/>
      <c r="CX17" s="625"/>
      <c r="CY17" s="626"/>
      <c r="CZ17" s="627">
        <v>7.1</v>
      </c>
      <c r="DA17" s="627"/>
      <c r="DB17" s="627"/>
      <c r="DC17" s="627"/>
      <c r="DD17" s="633" t="s">
        <v>121</v>
      </c>
      <c r="DE17" s="625"/>
      <c r="DF17" s="625"/>
      <c r="DG17" s="625"/>
      <c r="DH17" s="625"/>
      <c r="DI17" s="625"/>
      <c r="DJ17" s="625"/>
      <c r="DK17" s="625"/>
      <c r="DL17" s="625"/>
      <c r="DM17" s="625"/>
      <c r="DN17" s="625"/>
      <c r="DO17" s="625"/>
      <c r="DP17" s="626"/>
      <c r="DQ17" s="633">
        <v>2116950</v>
      </c>
      <c r="DR17" s="625"/>
      <c r="DS17" s="625"/>
      <c r="DT17" s="625"/>
      <c r="DU17" s="625"/>
      <c r="DV17" s="625"/>
      <c r="DW17" s="625"/>
      <c r="DX17" s="625"/>
      <c r="DY17" s="625"/>
      <c r="DZ17" s="625"/>
      <c r="EA17" s="625"/>
      <c r="EB17" s="625"/>
      <c r="EC17" s="634"/>
    </row>
    <row r="18" spans="2:133" ht="11.25" customHeight="1" x14ac:dyDescent="0.15">
      <c r="B18" s="621" t="s">
        <v>256</v>
      </c>
      <c r="C18" s="622"/>
      <c r="D18" s="622"/>
      <c r="E18" s="622"/>
      <c r="F18" s="622"/>
      <c r="G18" s="622"/>
      <c r="H18" s="622"/>
      <c r="I18" s="622"/>
      <c r="J18" s="622"/>
      <c r="K18" s="622"/>
      <c r="L18" s="622"/>
      <c r="M18" s="622"/>
      <c r="N18" s="622"/>
      <c r="O18" s="622"/>
      <c r="P18" s="622"/>
      <c r="Q18" s="623"/>
      <c r="R18" s="624">
        <v>57035</v>
      </c>
      <c r="S18" s="625"/>
      <c r="T18" s="625"/>
      <c r="U18" s="625"/>
      <c r="V18" s="625"/>
      <c r="W18" s="625"/>
      <c r="X18" s="625"/>
      <c r="Y18" s="626"/>
      <c r="Z18" s="627">
        <v>0.2</v>
      </c>
      <c r="AA18" s="627"/>
      <c r="AB18" s="627"/>
      <c r="AC18" s="627"/>
      <c r="AD18" s="628">
        <v>57035</v>
      </c>
      <c r="AE18" s="628"/>
      <c r="AF18" s="628"/>
      <c r="AG18" s="628"/>
      <c r="AH18" s="628"/>
      <c r="AI18" s="628"/>
      <c r="AJ18" s="628"/>
      <c r="AK18" s="628"/>
      <c r="AL18" s="629">
        <v>0.4</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121</v>
      </c>
      <c r="BH18" s="625"/>
      <c r="BI18" s="625"/>
      <c r="BJ18" s="625"/>
      <c r="BK18" s="625"/>
      <c r="BL18" s="625"/>
      <c r="BM18" s="625"/>
      <c r="BN18" s="626"/>
      <c r="BO18" s="627" t="s">
        <v>121</v>
      </c>
      <c r="BP18" s="627"/>
      <c r="BQ18" s="627"/>
      <c r="BR18" s="627"/>
      <c r="BS18" s="628" t="s">
        <v>121</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121</v>
      </c>
      <c r="CS18" s="625"/>
      <c r="CT18" s="625"/>
      <c r="CU18" s="625"/>
      <c r="CV18" s="625"/>
      <c r="CW18" s="625"/>
      <c r="CX18" s="625"/>
      <c r="CY18" s="626"/>
      <c r="CZ18" s="627" t="s">
        <v>121</v>
      </c>
      <c r="DA18" s="627"/>
      <c r="DB18" s="627"/>
      <c r="DC18" s="627"/>
      <c r="DD18" s="633" t="s">
        <v>121</v>
      </c>
      <c r="DE18" s="625"/>
      <c r="DF18" s="625"/>
      <c r="DG18" s="625"/>
      <c r="DH18" s="625"/>
      <c r="DI18" s="625"/>
      <c r="DJ18" s="625"/>
      <c r="DK18" s="625"/>
      <c r="DL18" s="625"/>
      <c r="DM18" s="625"/>
      <c r="DN18" s="625"/>
      <c r="DO18" s="625"/>
      <c r="DP18" s="626"/>
      <c r="DQ18" s="633" t="s">
        <v>121</v>
      </c>
      <c r="DR18" s="625"/>
      <c r="DS18" s="625"/>
      <c r="DT18" s="625"/>
      <c r="DU18" s="625"/>
      <c r="DV18" s="625"/>
      <c r="DW18" s="625"/>
      <c r="DX18" s="625"/>
      <c r="DY18" s="625"/>
      <c r="DZ18" s="625"/>
      <c r="EA18" s="625"/>
      <c r="EB18" s="625"/>
      <c r="EC18" s="634"/>
    </row>
    <row r="19" spans="2:133" ht="11.25" customHeight="1" x14ac:dyDescent="0.15">
      <c r="B19" s="621" t="s">
        <v>259</v>
      </c>
      <c r="C19" s="622"/>
      <c r="D19" s="622"/>
      <c r="E19" s="622"/>
      <c r="F19" s="622"/>
      <c r="G19" s="622"/>
      <c r="H19" s="622"/>
      <c r="I19" s="622"/>
      <c r="J19" s="622"/>
      <c r="K19" s="622"/>
      <c r="L19" s="622"/>
      <c r="M19" s="622"/>
      <c r="N19" s="622"/>
      <c r="O19" s="622"/>
      <c r="P19" s="622"/>
      <c r="Q19" s="623"/>
      <c r="R19" s="624">
        <v>284585</v>
      </c>
      <c r="S19" s="625"/>
      <c r="T19" s="625"/>
      <c r="U19" s="625"/>
      <c r="V19" s="625"/>
      <c r="W19" s="625"/>
      <c r="X19" s="625"/>
      <c r="Y19" s="626"/>
      <c r="Z19" s="627">
        <v>0.9</v>
      </c>
      <c r="AA19" s="627"/>
      <c r="AB19" s="627"/>
      <c r="AC19" s="627"/>
      <c r="AD19" s="628">
        <v>284585</v>
      </c>
      <c r="AE19" s="628"/>
      <c r="AF19" s="628"/>
      <c r="AG19" s="628"/>
      <c r="AH19" s="628"/>
      <c r="AI19" s="628"/>
      <c r="AJ19" s="628"/>
      <c r="AK19" s="628"/>
      <c r="AL19" s="629">
        <v>1.9</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38820</v>
      </c>
      <c r="BH19" s="625"/>
      <c r="BI19" s="625"/>
      <c r="BJ19" s="625"/>
      <c r="BK19" s="625"/>
      <c r="BL19" s="625"/>
      <c r="BM19" s="625"/>
      <c r="BN19" s="626"/>
      <c r="BO19" s="627">
        <v>0.5</v>
      </c>
      <c r="BP19" s="627"/>
      <c r="BQ19" s="627"/>
      <c r="BR19" s="627"/>
      <c r="BS19" s="628" t="s">
        <v>121</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121</v>
      </c>
      <c r="CS19" s="625"/>
      <c r="CT19" s="625"/>
      <c r="CU19" s="625"/>
      <c r="CV19" s="625"/>
      <c r="CW19" s="625"/>
      <c r="CX19" s="625"/>
      <c r="CY19" s="626"/>
      <c r="CZ19" s="627" t="s">
        <v>121</v>
      </c>
      <c r="DA19" s="627"/>
      <c r="DB19" s="627"/>
      <c r="DC19" s="627"/>
      <c r="DD19" s="633" t="s">
        <v>121</v>
      </c>
      <c r="DE19" s="625"/>
      <c r="DF19" s="625"/>
      <c r="DG19" s="625"/>
      <c r="DH19" s="625"/>
      <c r="DI19" s="625"/>
      <c r="DJ19" s="625"/>
      <c r="DK19" s="625"/>
      <c r="DL19" s="625"/>
      <c r="DM19" s="625"/>
      <c r="DN19" s="625"/>
      <c r="DO19" s="625"/>
      <c r="DP19" s="626"/>
      <c r="DQ19" s="633" t="s">
        <v>121</v>
      </c>
      <c r="DR19" s="625"/>
      <c r="DS19" s="625"/>
      <c r="DT19" s="625"/>
      <c r="DU19" s="625"/>
      <c r="DV19" s="625"/>
      <c r="DW19" s="625"/>
      <c r="DX19" s="625"/>
      <c r="DY19" s="625"/>
      <c r="DZ19" s="625"/>
      <c r="EA19" s="625"/>
      <c r="EB19" s="625"/>
      <c r="EC19" s="634"/>
    </row>
    <row r="20" spans="2:133" ht="11.25" customHeight="1" x14ac:dyDescent="0.15">
      <c r="B20" s="637" t="s">
        <v>262</v>
      </c>
      <c r="C20" s="638"/>
      <c r="D20" s="638"/>
      <c r="E20" s="638"/>
      <c r="F20" s="638"/>
      <c r="G20" s="638"/>
      <c r="H20" s="638"/>
      <c r="I20" s="638"/>
      <c r="J20" s="638"/>
      <c r="K20" s="638"/>
      <c r="L20" s="638"/>
      <c r="M20" s="638"/>
      <c r="N20" s="638"/>
      <c r="O20" s="638"/>
      <c r="P20" s="638"/>
      <c r="Q20" s="639"/>
      <c r="R20" s="624">
        <v>12690</v>
      </c>
      <c r="S20" s="625"/>
      <c r="T20" s="625"/>
      <c r="U20" s="625"/>
      <c r="V20" s="625"/>
      <c r="W20" s="625"/>
      <c r="X20" s="625"/>
      <c r="Y20" s="626"/>
      <c r="Z20" s="627">
        <v>0</v>
      </c>
      <c r="AA20" s="627"/>
      <c r="AB20" s="627"/>
      <c r="AC20" s="627"/>
      <c r="AD20" s="628">
        <v>12690</v>
      </c>
      <c r="AE20" s="628"/>
      <c r="AF20" s="628"/>
      <c r="AG20" s="628"/>
      <c r="AH20" s="628"/>
      <c r="AI20" s="628"/>
      <c r="AJ20" s="628"/>
      <c r="AK20" s="628"/>
      <c r="AL20" s="629">
        <v>0.1</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38820</v>
      </c>
      <c r="BH20" s="625"/>
      <c r="BI20" s="625"/>
      <c r="BJ20" s="625"/>
      <c r="BK20" s="625"/>
      <c r="BL20" s="625"/>
      <c r="BM20" s="625"/>
      <c r="BN20" s="626"/>
      <c r="BO20" s="627">
        <v>0.5</v>
      </c>
      <c r="BP20" s="627"/>
      <c r="BQ20" s="627"/>
      <c r="BR20" s="627"/>
      <c r="BS20" s="628" t="s">
        <v>121</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32200180</v>
      </c>
      <c r="CS20" s="625"/>
      <c r="CT20" s="625"/>
      <c r="CU20" s="625"/>
      <c r="CV20" s="625"/>
      <c r="CW20" s="625"/>
      <c r="CX20" s="625"/>
      <c r="CY20" s="626"/>
      <c r="CZ20" s="627">
        <v>100</v>
      </c>
      <c r="DA20" s="627"/>
      <c r="DB20" s="627"/>
      <c r="DC20" s="627"/>
      <c r="DD20" s="633">
        <v>2889809</v>
      </c>
      <c r="DE20" s="625"/>
      <c r="DF20" s="625"/>
      <c r="DG20" s="625"/>
      <c r="DH20" s="625"/>
      <c r="DI20" s="625"/>
      <c r="DJ20" s="625"/>
      <c r="DK20" s="625"/>
      <c r="DL20" s="625"/>
      <c r="DM20" s="625"/>
      <c r="DN20" s="625"/>
      <c r="DO20" s="625"/>
      <c r="DP20" s="626"/>
      <c r="DQ20" s="633">
        <v>16751036</v>
      </c>
      <c r="DR20" s="625"/>
      <c r="DS20" s="625"/>
      <c r="DT20" s="625"/>
      <c r="DU20" s="625"/>
      <c r="DV20" s="625"/>
      <c r="DW20" s="625"/>
      <c r="DX20" s="625"/>
      <c r="DY20" s="625"/>
      <c r="DZ20" s="625"/>
      <c r="EA20" s="625"/>
      <c r="EB20" s="625"/>
      <c r="EC20" s="634"/>
    </row>
    <row r="21" spans="2:133" ht="11.25" customHeight="1" x14ac:dyDescent="0.15">
      <c r="B21" s="621" t="s">
        <v>265</v>
      </c>
      <c r="C21" s="622"/>
      <c r="D21" s="622"/>
      <c r="E21" s="622"/>
      <c r="F21" s="622"/>
      <c r="G21" s="622"/>
      <c r="H21" s="622"/>
      <c r="I21" s="622"/>
      <c r="J21" s="622"/>
      <c r="K21" s="622"/>
      <c r="L21" s="622"/>
      <c r="M21" s="622"/>
      <c r="N21" s="622"/>
      <c r="O21" s="622"/>
      <c r="P21" s="622"/>
      <c r="Q21" s="623"/>
      <c r="R21" s="624">
        <v>4646817</v>
      </c>
      <c r="S21" s="625"/>
      <c r="T21" s="625"/>
      <c r="U21" s="625"/>
      <c r="V21" s="625"/>
      <c r="W21" s="625"/>
      <c r="X21" s="625"/>
      <c r="Y21" s="626"/>
      <c r="Z21" s="627">
        <v>14.2</v>
      </c>
      <c r="AA21" s="627"/>
      <c r="AB21" s="627"/>
      <c r="AC21" s="627"/>
      <c r="AD21" s="628">
        <v>4337574</v>
      </c>
      <c r="AE21" s="628"/>
      <c r="AF21" s="628"/>
      <c r="AG21" s="628"/>
      <c r="AH21" s="628"/>
      <c r="AI21" s="628"/>
      <c r="AJ21" s="628"/>
      <c r="AK21" s="628"/>
      <c r="AL21" s="629">
        <v>28.9</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v>38820</v>
      </c>
      <c r="BH21" s="625"/>
      <c r="BI21" s="625"/>
      <c r="BJ21" s="625"/>
      <c r="BK21" s="625"/>
      <c r="BL21" s="625"/>
      <c r="BM21" s="625"/>
      <c r="BN21" s="626"/>
      <c r="BO21" s="627">
        <v>0.5</v>
      </c>
      <c r="BP21" s="627"/>
      <c r="BQ21" s="627"/>
      <c r="BR21" s="627"/>
      <c r="BS21" s="628" t="s">
        <v>121</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267</v>
      </c>
      <c r="C22" s="622"/>
      <c r="D22" s="622"/>
      <c r="E22" s="622"/>
      <c r="F22" s="622"/>
      <c r="G22" s="622"/>
      <c r="H22" s="622"/>
      <c r="I22" s="622"/>
      <c r="J22" s="622"/>
      <c r="K22" s="622"/>
      <c r="L22" s="622"/>
      <c r="M22" s="622"/>
      <c r="N22" s="622"/>
      <c r="O22" s="622"/>
      <c r="P22" s="622"/>
      <c r="Q22" s="623"/>
      <c r="R22" s="624">
        <v>4337574</v>
      </c>
      <c r="S22" s="625"/>
      <c r="T22" s="625"/>
      <c r="U22" s="625"/>
      <c r="V22" s="625"/>
      <c r="W22" s="625"/>
      <c r="X22" s="625"/>
      <c r="Y22" s="626"/>
      <c r="Z22" s="627">
        <v>13.2</v>
      </c>
      <c r="AA22" s="627"/>
      <c r="AB22" s="627"/>
      <c r="AC22" s="627"/>
      <c r="AD22" s="628">
        <v>4337574</v>
      </c>
      <c r="AE22" s="628"/>
      <c r="AF22" s="628"/>
      <c r="AG22" s="628"/>
      <c r="AH22" s="628"/>
      <c r="AI22" s="628"/>
      <c r="AJ22" s="628"/>
      <c r="AK22" s="628"/>
      <c r="AL22" s="629">
        <v>28.9</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121</v>
      </c>
      <c r="BH22" s="625"/>
      <c r="BI22" s="625"/>
      <c r="BJ22" s="625"/>
      <c r="BK22" s="625"/>
      <c r="BL22" s="625"/>
      <c r="BM22" s="625"/>
      <c r="BN22" s="626"/>
      <c r="BO22" s="627" t="s">
        <v>121</v>
      </c>
      <c r="BP22" s="627"/>
      <c r="BQ22" s="627"/>
      <c r="BR22" s="627"/>
      <c r="BS22" s="628" t="s">
        <v>121</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270</v>
      </c>
      <c r="C23" s="622"/>
      <c r="D23" s="622"/>
      <c r="E23" s="622"/>
      <c r="F23" s="622"/>
      <c r="G23" s="622"/>
      <c r="H23" s="622"/>
      <c r="I23" s="622"/>
      <c r="J23" s="622"/>
      <c r="K23" s="622"/>
      <c r="L23" s="622"/>
      <c r="M23" s="622"/>
      <c r="N23" s="622"/>
      <c r="O23" s="622"/>
      <c r="P23" s="622"/>
      <c r="Q23" s="623"/>
      <c r="R23" s="624">
        <v>309243</v>
      </c>
      <c r="S23" s="625"/>
      <c r="T23" s="625"/>
      <c r="U23" s="625"/>
      <c r="V23" s="625"/>
      <c r="W23" s="625"/>
      <c r="X23" s="625"/>
      <c r="Y23" s="626"/>
      <c r="Z23" s="627">
        <v>0.9</v>
      </c>
      <c r="AA23" s="627"/>
      <c r="AB23" s="627"/>
      <c r="AC23" s="627"/>
      <c r="AD23" s="628" t="s">
        <v>121</v>
      </c>
      <c r="AE23" s="628"/>
      <c r="AF23" s="628"/>
      <c r="AG23" s="628"/>
      <c r="AH23" s="628"/>
      <c r="AI23" s="628"/>
      <c r="AJ23" s="628"/>
      <c r="AK23" s="628"/>
      <c r="AL23" s="629" t="s">
        <v>121</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t="s">
        <v>121</v>
      </c>
      <c r="BH23" s="625"/>
      <c r="BI23" s="625"/>
      <c r="BJ23" s="625"/>
      <c r="BK23" s="625"/>
      <c r="BL23" s="625"/>
      <c r="BM23" s="625"/>
      <c r="BN23" s="626"/>
      <c r="BO23" s="627" t="s">
        <v>121</v>
      </c>
      <c r="BP23" s="627"/>
      <c r="BQ23" s="627"/>
      <c r="BR23" s="627"/>
      <c r="BS23" s="628" t="s">
        <v>121</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15">
      <c r="B24" s="621" t="s">
        <v>277</v>
      </c>
      <c r="C24" s="622"/>
      <c r="D24" s="622"/>
      <c r="E24" s="622"/>
      <c r="F24" s="622"/>
      <c r="G24" s="622"/>
      <c r="H24" s="622"/>
      <c r="I24" s="622"/>
      <c r="J24" s="622"/>
      <c r="K24" s="622"/>
      <c r="L24" s="622"/>
      <c r="M24" s="622"/>
      <c r="N24" s="622"/>
      <c r="O24" s="622"/>
      <c r="P24" s="622"/>
      <c r="Q24" s="623"/>
      <c r="R24" s="624" t="s">
        <v>121</v>
      </c>
      <c r="S24" s="625"/>
      <c r="T24" s="625"/>
      <c r="U24" s="625"/>
      <c r="V24" s="625"/>
      <c r="W24" s="625"/>
      <c r="X24" s="625"/>
      <c r="Y24" s="626"/>
      <c r="Z24" s="627" t="s">
        <v>121</v>
      </c>
      <c r="AA24" s="627"/>
      <c r="AB24" s="627"/>
      <c r="AC24" s="627"/>
      <c r="AD24" s="628" t="s">
        <v>121</v>
      </c>
      <c r="AE24" s="628"/>
      <c r="AF24" s="628"/>
      <c r="AG24" s="628"/>
      <c r="AH24" s="628"/>
      <c r="AI24" s="628"/>
      <c r="AJ24" s="628"/>
      <c r="AK24" s="628"/>
      <c r="AL24" s="629" t="s">
        <v>121</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121</v>
      </c>
      <c r="BH24" s="625"/>
      <c r="BI24" s="625"/>
      <c r="BJ24" s="625"/>
      <c r="BK24" s="625"/>
      <c r="BL24" s="625"/>
      <c r="BM24" s="625"/>
      <c r="BN24" s="626"/>
      <c r="BO24" s="627" t="s">
        <v>121</v>
      </c>
      <c r="BP24" s="627"/>
      <c r="BQ24" s="627"/>
      <c r="BR24" s="627"/>
      <c r="BS24" s="628" t="s">
        <v>121</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19598151</v>
      </c>
      <c r="CS24" s="614"/>
      <c r="CT24" s="614"/>
      <c r="CU24" s="614"/>
      <c r="CV24" s="614"/>
      <c r="CW24" s="614"/>
      <c r="CX24" s="614"/>
      <c r="CY24" s="615"/>
      <c r="CZ24" s="618">
        <v>60.9</v>
      </c>
      <c r="DA24" s="619"/>
      <c r="DB24" s="619"/>
      <c r="DC24" s="635"/>
      <c r="DD24" s="659">
        <v>9966480</v>
      </c>
      <c r="DE24" s="614"/>
      <c r="DF24" s="614"/>
      <c r="DG24" s="614"/>
      <c r="DH24" s="614"/>
      <c r="DI24" s="614"/>
      <c r="DJ24" s="614"/>
      <c r="DK24" s="615"/>
      <c r="DL24" s="659">
        <v>8913033</v>
      </c>
      <c r="DM24" s="614"/>
      <c r="DN24" s="614"/>
      <c r="DO24" s="614"/>
      <c r="DP24" s="614"/>
      <c r="DQ24" s="614"/>
      <c r="DR24" s="614"/>
      <c r="DS24" s="614"/>
      <c r="DT24" s="614"/>
      <c r="DU24" s="614"/>
      <c r="DV24" s="615"/>
      <c r="DW24" s="618">
        <v>59.1</v>
      </c>
      <c r="DX24" s="619"/>
      <c r="DY24" s="619"/>
      <c r="DZ24" s="619"/>
      <c r="EA24" s="619"/>
      <c r="EB24" s="619"/>
      <c r="EC24" s="620"/>
    </row>
    <row r="25" spans="2:133" ht="11.25" customHeight="1" x14ac:dyDescent="0.15">
      <c r="B25" s="621" t="s">
        <v>280</v>
      </c>
      <c r="C25" s="622"/>
      <c r="D25" s="622"/>
      <c r="E25" s="622"/>
      <c r="F25" s="622"/>
      <c r="G25" s="622"/>
      <c r="H25" s="622"/>
      <c r="I25" s="622"/>
      <c r="J25" s="622"/>
      <c r="K25" s="622"/>
      <c r="L25" s="622"/>
      <c r="M25" s="622"/>
      <c r="N25" s="622"/>
      <c r="O25" s="622"/>
      <c r="P25" s="622"/>
      <c r="Q25" s="623"/>
      <c r="R25" s="624">
        <v>15226296</v>
      </c>
      <c r="S25" s="625"/>
      <c r="T25" s="625"/>
      <c r="U25" s="625"/>
      <c r="V25" s="625"/>
      <c r="W25" s="625"/>
      <c r="X25" s="625"/>
      <c r="Y25" s="626"/>
      <c r="Z25" s="627">
        <v>46.5</v>
      </c>
      <c r="AA25" s="627"/>
      <c r="AB25" s="627"/>
      <c r="AC25" s="627"/>
      <c r="AD25" s="628">
        <v>14917053</v>
      </c>
      <c r="AE25" s="628"/>
      <c r="AF25" s="628"/>
      <c r="AG25" s="628"/>
      <c r="AH25" s="628"/>
      <c r="AI25" s="628"/>
      <c r="AJ25" s="628"/>
      <c r="AK25" s="628"/>
      <c r="AL25" s="629">
        <v>99.2</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121</v>
      </c>
      <c r="BH25" s="625"/>
      <c r="BI25" s="625"/>
      <c r="BJ25" s="625"/>
      <c r="BK25" s="625"/>
      <c r="BL25" s="625"/>
      <c r="BM25" s="625"/>
      <c r="BN25" s="626"/>
      <c r="BO25" s="627" t="s">
        <v>121</v>
      </c>
      <c r="BP25" s="627"/>
      <c r="BQ25" s="627"/>
      <c r="BR25" s="627"/>
      <c r="BS25" s="628" t="s">
        <v>121</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4215224</v>
      </c>
      <c r="CS25" s="656"/>
      <c r="CT25" s="656"/>
      <c r="CU25" s="656"/>
      <c r="CV25" s="656"/>
      <c r="CW25" s="656"/>
      <c r="CX25" s="656"/>
      <c r="CY25" s="657"/>
      <c r="CZ25" s="629">
        <v>13.1</v>
      </c>
      <c r="DA25" s="654"/>
      <c r="DB25" s="654"/>
      <c r="DC25" s="658"/>
      <c r="DD25" s="633">
        <v>3667981</v>
      </c>
      <c r="DE25" s="656"/>
      <c r="DF25" s="656"/>
      <c r="DG25" s="656"/>
      <c r="DH25" s="656"/>
      <c r="DI25" s="656"/>
      <c r="DJ25" s="656"/>
      <c r="DK25" s="657"/>
      <c r="DL25" s="633">
        <v>3501509</v>
      </c>
      <c r="DM25" s="656"/>
      <c r="DN25" s="656"/>
      <c r="DO25" s="656"/>
      <c r="DP25" s="656"/>
      <c r="DQ25" s="656"/>
      <c r="DR25" s="656"/>
      <c r="DS25" s="656"/>
      <c r="DT25" s="656"/>
      <c r="DU25" s="656"/>
      <c r="DV25" s="657"/>
      <c r="DW25" s="629">
        <v>23.2</v>
      </c>
      <c r="DX25" s="654"/>
      <c r="DY25" s="654"/>
      <c r="DZ25" s="654"/>
      <c r="EA25" s="654"/>
      <c r="EB25" s="654"/>
      <c r="EC25" s="655"/>
    </row>
    <row r="26" spans="2:133" ht="11.25" customHeight="1" x14ac:dyDescent="0.15">
      <c r="B26" s="621" t="s">
        <v>283</v>
      </c>
      <c r="C26" s="622"/>
      <c r="D26" s="622"/>
      <c r="E26" s="622"/>
      <c r="F26" s="622"/>
      <c r="G26" s="622"/>
      <c r="H26" s="622"/>
      <c r="I26" s="622"/>
      <c r="J26" s="622"/>
      <c r="K26" s="622"/>
      <c r="L26" s="622"/>
      <c r="M26" s="622"/>
      <c r="N26" s="622"/>
      <c r="O26" s="622"/>
      <c r="P26" s="622"/>
      <c r="Q26" s="623"/>
      <c r="R26" s="624">
        <v>4526</v>
      </c>
      <c r="S26" s="625"/>
      <c r="T26" s="625"/>
      <c r="U26" s="625"/>
      <c r="V26" s="625"/>
      <c r="W26" s="625"/>
      <c r="X26" s="625"/>
      <c r="Y26" s="626"/>
      <c r="Z26" s="627">
        <v>0</v>
      </c>
      <c r="AA26" s="627"/>
      <c r="AB26" s="627"/>
      <c r="AC26" s="627"/>
      <c r="AD26" s="628">
        <v>4526</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121</v>
      </c>
      <c r="BH26" s="625"/>
      <c r="BI26" s="625"/>
      <c r="BJ26" s="625"/>
      <c r="BK26" s="625"/>
      <c r="BL26" s="625"/>
      <c r="BM26" s="625"/>
      <c r="BN26" s="626"/>
      <c r="BO26" s="627" t="s">
        <v>121</v>
      </c>
      <c r="BP26" s="627"/>
      <c r="BQ26" s="627"/>
      <c r="BR26" s="627"/>
      <c r="BS26" s="628" t="s">
        <v>121</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2312369</v>
      </c>
      <c r="CS26" s="625"/>
      <c r="CT26" s="625"/>
      <c r="CU26" s="625"/>
      <c r="CV26" s="625"/>
      <c r="CW26" s="625"/>
      <c r="CX26" s="625"/>
      <c r="CY26" s="626"/>
      <c r="CZ26" s="629">
        <v>7.2</v>
      </c>
      <c r="DA26" s="654"/>
      <c r="DB26" s="654"/>
      <c r="DC26" s="658"/>
      <c r="DD26" s="633">
        <v>2163731</v>
      </c>
      <c r="DE26" s="625"/>
      <c r="DF26" s="625"/>
      <c r="DG26" s="625"/>
      <c r="DH26" s="625"/>
      <c r="DI26" s="625"/>
      <c r="DJ26" s="625"/>
      <c r="DK26" s="626"/>
      <c r="DL26" s="633" t="s">
        <v>121</v>
      </c>
      <c r="DM26" s="625"/>
      <c r="DN26" s="625"/>
      <c r="DO26" s="625"/>
      <c r="DP26" s="625"/>
      <c r="DQ26" s="625"/>
      <c r="DR26" s="625"/>
      <c r="DS26" s="625"/>
      <c r="DT26" s="625"/>
      <c r="DU26" s="625"/>
      <c r="DV26" s="626"/>
      <c r="DW26" s="629" t="s">
        <v>121</v>
      </c>
      <c r="DX26" s="654"/>
      <c r="DY26" s="654"/>
      <c r="DZ26" s="654"/>
      <c r="EA26" s="654"/>
      <c r="EB26" s="654"/>
      <c r="EC26" s="655"/>
    </row>
    <row r="27" spans="2:133" ht="11.25" customHeight="1" x14ac:dyDescent="0.15">
      <c r="B27" s="621" t="s">
        <v>286</v>
      </c>
      <c r="C27" s="622"/>
      <c r="D27" s="622"/>
      <c r="E27" s="622"/>
      <c r="F27" s="622"/>
      <c r="G27" s="622"/>
      <c r="H27" s="622"/>
      <c r="I27" s="622"/>
      <c r="J27" s="622"/>
      <c r="K27" s="622"/>
      <c r="L27" s="622"/>
      <c r="M27" s="622"/>
      <c r="N27" s="622"/>
      <c r="O27" s="622"/>
      <c r="P27" s="622"/>
      <c r="Q27" s="623"/>
      <c r="R27" s="624">
        <v>161377</v>
      </c>
      <c r="S27" s="625"/>
      <c r="T27" s="625"/>
      <c r="U27" s="625"/>
      <c r="V27" s="625"/>
      <c r="W27" s="625"/>
      <c r="X27" s="625"/>
      <c r="Y27" s="626"/>
      <c r="Z27" s="627">
        <v>0.5</v>
      </c>
      <c r="AA27" s="627"/>
      <c r="AB27" s="627"/>
      <c r="AC27" s="627"/>
      <c r="AD27" s="628" t="s">
        <v>121</v>
      </c>
      <c r="AE27" s="628"/>
      <c r="AF27" s="628"/>
      <c r="AG27" s="628"/>
      <c r="AH27" s="628"/>
      <c r="AI27" s="628"/>
      <c r="AJ27" s="628"/>
      <c r="AK27" s="628"/>
      <c r="AL27" s="629" t="s">
        <v>121</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8289607</v>
      </c>
      <c r="BH27" s="625"/>
      <c r="BI27" s="625"/>
      <c r="BJ27" s="625"/>
      <c r="BK27" s="625"/>
      <c r="BL27" s="625"/>
      <c r="BM27" s="625"/>
      <c r="BN27" s="626"/>
      <c r="BO27" s="627">
        <v>100</v>
      </c>
      <c r="BP27" s="627"/>
      <c r="BQ27" s="627"/>
      <c r="BR27" s="627"/>
      <c r="BS27" s="628" t="s">
        <v>121</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13099800</v>
      </c>
      <c r="CS27" s="656"/>
      <c r="CT27" s="656"/>
      <c r="CU27" s="656"/>
      <c r="CV27" s="656"/>
      <c r="CW27" s="656"/>
      <c r="CX27" s="656"/>
      <c r="CY27" s="657"/>
      <c r="CZ27" s="629">
        <v>40.700000000000003</v>
      </c>
      <c r="DA27" s="654"/>
      <c r="DB27" s="654"/>
      <c r="DC27" s="658"/>
      <c r="DD27" s="633">
        <v>4181549</v>
      </c>
      <c r="DE27" s="656"/>
      <c r="DF27" s="656"/>
      <c r="DG27" s="656"/>
      <c r="DH27" s="656"/>
      <c r="DI27" s="656"/>
      <c r="DJ27" s="656"/>
      <c r="DK27" s="657"/>
      <c r="DL27" s="633">
        <v>3294574</v>
      </c>
      <c r="DM27" s="656"/>
      <c r="DN27" s="656"/>
      <c r="DO27" s="656"/>
      <c r="DP27" s="656"/>
      <c r="DQ27" s="656"/>
      <c r="DR27" s="656"/>
      <c r="DS27" s="656"/>
      <c r="DT27" s="656"/>
      <c r="DU27" s="656"/>
      <c r="DV27" s="657"/>
      <c r="DW27" s="629">
        <v>21.8</v>
      </c>
      <c r="DX27" s="654"/>
      <c r="DY27" s="654"/>
      <c r="DZ27" s="654"/>
      <c r="EA27" s="654"/>
      <c r="EB27" s="654"/>
      <c r="EC27" s="655"/>
    </row>
    <row r="28" spans="2:133" ht="11.25" customHeight="1" x14ac:dyDescent="0.15">
      <c r="B28" s="621" t="s">
        <v>289</v>
      </c>
      <c r="C28" s="622"/>
      <c r="D28" s="622"/>
      <c r="E28" s="622"/>
      <c r="F28" s="622"/>
      <c r="G28" s="622"/>
      <c r="H28" s="622"/>
      <c r="I28" s="622"/>
      <c r="J28" s="622"/>
      <c r="K28" s="622"/>
      <c r="L28" s="622"/>
      <c r="M28" s="622"/>
      <c r="N28" s="622"/>
      <c r="O28" s="622"/>
      <c r="P28" s="622"/>
      <c r="Q28" s="623"/>
      <c r="R28" s="624">
        <v>271282</v>
      </c>
      <c r="S28" s="625"/>
      <c r="T28" s="625"/>
      <c r="U28" s="625"/>
      <c r="V28" s="625"/>
      <c r="W28" s="625"/>
      <c r="X28" s="625"/>
      <c r="Y28" s="626"/>
      <c r="Z28" s="627">
        <v>0.8</v>
      </c>
      <c r="AA28" s="627"/>
      <c r="AB28" s="627"/>
      <c r="AC28" s="627"/>
      <c r="AD28" s="628">
        <v>3918</v>
      </c>
      <c r="AE28" s="628"/>
      <c r="AF28" s="628"/>
      <c r="AG28" s="628"/>
      <c r="AH28" s="628"/>
      <c r="AI28" s="628"/>
      <c r="AJ28" s="628"/>
      <c r="AK28" s="628"/>
      <c r="AL28" s="629">
        <v>0</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2283127</v>
      </c>
      <c r="CS28" s="625"/>
      <c r="CT28" s="625"/>
      <c r="CU28" s="625"/>
      <c r="CV28" s="625"/>
      <c r="CW28" s="625"/>
      <c r="CX28" s="625"/>
      <c r="CY28" s="626"/>
      <c r="CZ28" s="629">
        <v>7.1</v>
      </c>
      <c r="DA28" s="654"/>
      <c r="DB28" s="654"/>
      <c r="DC28" s="658"/>
      <c r="DD28" s="633">
        <v>2116950</v>
      </c>
      <c r="DE28" s="625"/>
      <c r="DF28" s="625"/>
      <c r="DG28" s="625"/>
      <c r="DH28" s="625"/>
      <c r="DI28" s="625"/>
      <c r="DJ28" s="625"/>
      <c r="DK28" s="626"/>
      <c r="DL28" s="633">
        <v>2116950</v>
      </c>
      <c r="DM28" s="625"/>
      <c r="DN28" s="625"/>
      <c r="DO28" s="625"/>
      <c r="DP28" s="625"/>
      <c r="DQ28" s="625"/>
      <c r="DR28" s="625"/>
      <c r="DS28" s="625"/>
      <c r="DT28" s="625"/>
      <c r="DU28" s="625"/>
      <c r="DV28" s="626"/>
      <c r="DW28" s="629">
        <v>14</v>
      </c>
      <c r="DX28" s="654"/>
      <c r="DY28" s="654"/>
      <c r="DZ28" s="654"/>
      <c r="EA28" s="654"/>
      <c r="EB28" s="654"/>
      <c r="EC28" s="655"/>
    </row>
    <row r="29" spans="2:133" ht="11.25" customHeight="1" x14ac:dyDescent="0.15">
      <c r="B29" s="621" t="s">
        <v>291</v>
      </c>
      <c r="C29" s="622"/>
      <c r="D29" s="622"/>
      <c r="E29" s="622"/>
      <c r="F29" s="622"/>
      <c r="G29" s="622"/>
      <c r="H29" s="622"/>
      <c r="I29" s="622"/>
      <c r="J29" s="622"/>
      <c r="K29" s="622"/>
      <c r="L29" s="622"/>
      <c r="M29" s="622"/>
      <c r="N29" s="622"/>
      <c r="O29" s="622"/>
      <c r="P29" s="622"/>
      <c r="Q29" s="623"/>
      <c r="R29" s="624">
        <v>109193</v>
      </c>
      <c r="S29" s="625"/>
      <c r="T29" s="625"/>
      <c r="U29" s="625"/>
      <c r="V29" s="625"/>
      <c r="W29" s="625"/>
      <c r="X29" s="625"/>
      <c r="Y29" s="626"/>
      <c r="Z29" s="627">
        <v>0.3</v>
      </c>
      <c r="AA29" s="627"/>
      <c r="AB29" s="627"/>
      <c r="AC29" s="627"/>
      <c r="AD29" s="628" t="s">
        <v>121</v>
      </c>
      <c r="AE29" s="628"/>
      <c r="AF29" s="628"/>
      <c r="AG29" s="628"/>
      <c r="AH29" s="628"/>
      <c r="AI29" s="628"/>
      <c r="AJ29" s="628"/>
      <c r="AK29" s="628"/>
      <c r="AL29" s="629" t="s">
        <v>121</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292</v>
      </c>
      <c r="CE29" s="661"/>
      <c r="CF29" s="621" t="s">
        <v>66</v>
      </c>
      <c r="CG29" s="622"/>
      <c r="CH29" s="622"/>
      <c r="CI29" s="622"/>
      <c r="CJ29" s="622"/>
      <c r="CK29" s="622"/>
      <c r="CL29" s="622"/>
      <c r="CM29" s="622"/>
      <c r="CN29" s="622"/>
      <c r="CO29" s="622"/>
      <c r="CP29" s="622"/>
      <c r="CQ29" s="623"/>
      <c r="CR29" s="624">
        <v>2280621</v>
      </c>
      <c r="CS29" s="656"/>
      <c r="CT29" s="656"/>
      <c r="CU29" s="656"/>
      <c r="CV29" s="656"/>
      <c r="CW29" s="656"/>
      <c r="CX29" s="656"/>
      <c r="CY29" s="657"/>
      <c r="CZ29" s="629">
        <v>7.1</v>
      </c>
      <c r="DA29" s="654"/>
      <c r="DB29" s="654"/>
      <c r="DC29" s="658"/>
      <c r="DD29" s="633">
        <v>2114444</v>
      </c>
      <c r="DE29" s="656"/>
      <c r="DF29" s="656"/>
      <c r="DG29" s="656"/>
      <c r="DH29" s="656"/>
      <c r="DI29" s="656"/>
      <c r="DJ29" s="656"/>
      <c r="DK29" s="657"/>
      <c r="DL29" s="633">
        <v>2114444</v>
      </c>
      <c r="DM29" s="656"/>
      <c r="DN29" s="656"/>
      <c r="DO29" s="656"/>
      <c r="DP29" s="656"/>
      <c r="DQ29" s="656"/>
      <c r="DR29" s="656"/>
      <c r="DS29" s="656"/>
      <c r="DT29" s="656"/>
      <c r="DU29" s="656"/>
      <c r="DV29" s="657"/>
      <c r="DW29" s="629">
        <v>14</v>
      </c>
      <c r="DX29" s="654"/>
      <c r="DY29" s="654"/>
      <c r="DZ29" s="654"/>
      <c r="EA29" s="654"/>
      <c r="EB29" s="654"/>
      <c r="EC29" s="655"/>
    </row>
    <row r="30" spans="2:133" ht="11.25" customHeight="1" x14ac:dyDescent="0.15">
      <c r="B30" s="621" t="s">
        <v>293</v>
      </c>
      <c r="C30" s="622"/>
      <c r="D30" s="622"/>
      <c r="E30" s="622"/>
      <c r="F30" s="622"/>
      <c r="G30" s="622"/>
      <c r="H30" s="622"/>
      <c r="I30" s="622"/>
      <c r="J30" s="622"/>
      <c r="K30" s="622"/>
      <c r="L30" s="622"/>
      <c r="M30" s="622"/>
      <c r="N30" s="622"/>
      <c r="O30" s="622"/>
      <c r="P30" s="622"/>
      <c r="Q30" s="623"/>
      <c r="R30" s="624">
        <v>8853489</v>
      </c>
      <c r="S30" s="625"/>
      <c r="T30" s="625"/>
      <c r="U30" s="625"/>
      <c r="V30" s="625"/>
      <c r="W30" s="625"/>
      <c r="X30" s="625"/>
      <c r="Y30" s="626"/>
      <c r="Z30" s="627">
        <v>27</v>
      </c>
      <c r="AA30" s="627"/>
      <c r="AB30" s="627"/>
      <c r="AC30" s="627"/>
      <c r="AD30" s="628" t="s">
        <v>121</v>
      </c>
      <c r="AE30" s="628"/>
      <c r="AF30" s="628"/>
      <c r="AG30" s="628"/>
      <c r="AH30" s="628"/>
      <c r="AI30" s="628"/>
      <c r="AJ30" s="628"/>
      <c r="AK30" s="628"/>
      <c r="AL30" s="629" t="s">
        <v>121</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6"/>
      <c r="BI30" s="666"/>
      <c r="BJ30" s="666"/>
      <c r="BK30" s="666"/>
      <c r="BL30" s="666"/>
      <c r="BM30" s="666"/>
      <c r="BN30" s="666"/>
      <c r="BO30" s="666"/>
      <c r="BP30" s="666"/>
      <c r="BQ30" s="667"/>
      <c r="BR30" s="606" t="s">
        <v>295</v>
      </c>
      <c r="BS30" s="666"/>
      <c r="BT30" s="666"/>
      <c r="BU30" s="666"/>
      <c r="BV30" s="666"/>
      <c r="BW30" s="666"/>
      <c r="BX30" s="666"/>
      <c r="BY30" s="666"/>
      <c r="BZ30" s="666"/>
      <c r="CA30" s="666"/>
      <c r="CB30" s="667"/>
      <c r="CD30" s="662"/>
      <c r="CE30" s="663"/>
      <c r="CF30" s="621" t="s">
        <v>296</v>
      </c>
      <c r="CG30" s="622"/>
      <c r="CH30" s="622"/>
      <c r="CI30" s="622"/>
      <c r="CJ30" s="622"/>
      <c r="CK30" s="622"/>
      <c r="CL30" s="622"/>
      <c r="CM30" s="622"/>
      <c r="CN30" s="622"/>
      <c r="CO30" s="622"/>
      <c r="CP30" s="622"/>
      <c r="CQ30" s="623"/>
      <c r="CR30" s="624">
        <v>2093010</v>
      </c>
      <c r="CS30" s="625"/>
      <c r="CT30" s="625"/>
      <c r="CU30" s="625"/>
      <c r="CV30" s="625"/>
      <c r="CW30" s="625"/>
      <c r="CX30" s="625"/>
      <c r="CY30" s="626"/>
      <c r="CZ30" s="629">
        <v>6.5</v>
      </c>
      <c r="DA30" s="654"/>
      <c r="DB30" s="654"/>
      <c r="DC30" s="658"/>
      <c r="DD30" s="633">
        <v>1931464</v>
      </c>
      <c r="DE30" s="625"/>
      <c r="DF30" s="625"/>
      <c r="DG30" s="625"/>
      <c r="DH30" s="625"/>
      <c r="DI30" s="625"/>
      <c r="DJ30" s="625"/>
      <c r="DK30" s="626"/>
      <c r="DL30" s="633">
        <v>1931464</v>
      </c>
      <c r="DM30" s="625"/>
      <c r="DN30" s="625"/>
      <c r="DO30" s="625"/>
      <c r="DP30" s="625"/>
      <c r="DQ30" s="625"/>
      <c r="DR30" s="625"/>
      <c r="DS30" s="625"/>
      <c r="DT30" s="625"/>
      <c r="DU30" s="625"/>
      <c r="DV30" s="626"/>
      <c r="DW30" s="629">
        <v>12.8</v>
      </c>
      <c r="DX30" s="654"/>
      <c r="DY30" s="654"/>
      <c r="DZ30" s="654"/>
      <c r="EA30" s="654"/>
      <c r="EB30" s="654"/>
      <c r="EC30" s="655"/>
    </row>
    <row r="31" spans="2:133" ht="11.25" customHeight="1" x14ac:dyDescent="0.15">
      <c r="B31" s="637" t="s">
        <v>297</v>
      </c>
      <c r="C31" s="638"/>
      <c r="D31" s="638"/>
      <c r="E31" s="638"/>
      <c r="F31" s="638"/>
      <c r="G31" s="638"/>
      <c r="H31" s="638"/>
      <c r="I31" s="638"/>
      <c r="J31" s="638"/>
      <c r="K31" s="638"/>
      <c r="L31" s="638"/>
      <c r="M31" s="638"/>
      <c r="N31" s="638"/>
      <c r="O31" s="638"/>
      <c r="P31" s="638"/>
      <c r="Q31" s="639"/>
      <c r="R31" s="624" t="s">
        <v>121</v>
      </c>
      <c r="S31" s="625"/>
      <c r="T31" s="625"/>
      <c r="U31" s="625"/>
      <c r="V31" s="625"/>
      <c r="W31" s="625"/>
      <c r="X31" s="625"/>
      <c r="Y31" s="626"/>
      <c r="Z31" s="627" t="s">
        <v>121</v>
      </c>
      <c r="AA31" s="627"/>
      <c r="AB31" s="627"/>
      <c r="AC31" s="627"/>
      <c r="AD31" s="628" t="s">
        <v>121</v>
      </c>
      <c r="AE31" s="628"/>
      <c r="AF31" s="628"/>
      <c r="AG31" s="628"/>
      <c r="AH31" s="628"/>
      <c r="AI31" s="628"/>
      <c r="AJ31" s="628"/>
      <c r="AK31" s="628"/>
      <c r="AL31" s="629" t="s">
        <v>121</v>
      </c>
      <c r="AM31" s="630"/>
      <c r="AN31" s="630"/>
      <c r="AO31" s="631"/>
      <c r="AP31" s="670" t="s">
        <v>298</v>
      </c>
      <c r="AQ31" s="671"/>
      <c r="AR31" s="671"/>
      <c r="AS31" s="671"/>
      <c r="AT31" s="676" t="s">
        <v>299</v>
      </c>
      <c r="AU31" s="206"/>
      <c r="AV31" s="206"/>
      <c r="AW31" s="206"/>
      <c r="AX31" s="610" t="s">
        <v>177</v>
      </c>
      <c r="AY31" s="611"/>
      <c r="AZ31" s="611"/>
      <c r="BA31" s="611"/>
      <c r="BB31" s="611"/>
      <c r="BC31" s="611"/>
      <c r="BD31" s="611"/>
      <c r="BE31" s="611"/>
      <c r="BF31" s="612"/>
      <c r="BG31" s="680">
        <v>99.3</v>
      </c>
      <c r="BH31" s="668"/>
      <c r="BI31" s="668"/>
      <c r="BJ31" s="668"/>
      <c r="BK31" s="668"/>
      <c r="BL31" s="668"/>
      <c r="BM31" s="619">
        <v>98</v>
      </c>
      <c r="BN31" s="668"/>
      <c r="BO31" s="668"/>
      <c r="BP31" s="668"/>
      <c r="BQ31" s="669"/>
      <c r="BR31" s="680">
        <v>99</v>
      </c>
      <c r="BS31" s="668"/>
      <c r="BT31" s="668"/>
      <c r="BU31" s="668"/>
      <c r="BV31" s="668"/>
      <c r="BW31" s="668"/>
      <c r="BX31" s="619">
        <v>97.7</v>
      </c>
      <c r="BY31" s="668"/>
      <c r="BZ31" s="668"/>
      <c r="CA31" s="668"/>
      <c r="CB31" s="669"/>
      <c r="CD31" s="662"/>
      <c r="CE31" s="663"/>
      <c r="CF31" s="621" t="s">
        <v>300</v>
      </c>
      <c r="CG31" s="622"/>
      <c r="CH31" s="622"/>
      <c r="CI31" s="622"/>
      <c r="CJ31" s="622"/>
      <c r="CK31" s="622"/>
      <c r="CL31" s="622"/>
      <c r="CM31" s="622"/>
      <c r="CN31" s="622"/>
      <c r="CO31" s="622"/>
      <c r="CP31" s="622"/>
      <c r="CQ31" s="623"/>
      <c r="CR31" s="624">
        <v>187611</v>
      </c>
      <c r="CS31" s="656"/>
      <c r="CT31" s="656"/>
      <c r="CU31" s="656"/>
      <c r="CV31" s="656"/>
      <c r="CW31" s="656"/>
      <c r="CX31" s="656"/>
      <c r="CY31" s="657"/>
      <c r="CZ31" s="629">
        <v>0.6</v>
      </c>
      <c r="DA31" s="654"/>
      <c r="DB31" s="654"/>
      <c r="DC31" s="658"/>
      <c r="DD31" s="633">
        <v>182980</v>
      </c>
      <c r="DE31" s="656"/>
      <c r="DF31" s="656"/>
      <c r="DG31" s="656"/>
      <c r="DH31" s="656"/>
      <c r="DI31" s="656"/>
      <c r="DJ31" s="656"/>
      <c r="DK31" s="657"/>
      <c r="DL31" s="633">
        <v>182980</v>
      </c>
      <c r="DM31" s="656"/>
      <c r="DN31" s="656"/>
      <c r="DO31" s="656"/>
      <c r="DP31" s="656"/>
      <c r="DQ31" s="656"/>
      <c r="DR31" s="656"/>
      <c r="DS31" s="656"/>
      <c r="DT31" s="656"/>
      <c r="DU31" s="656"/>
      <c r="DV31" s="657"/>
      <c r="DW31" s="629">
        <v>1.2</v>
      </c>
      <c r="DX31" s="654"/>
      <c r="DY31" s="654"/>
      <c r="DZ31" s="654"/>
      <c r="EA31" s="654"/>
      <c r="EB31" s="654"/>
      <c r="EC31" s="655"/>
    </row>
    <row r="32" spans="2:133" ht="11.25" customHeight="1" x14ac:dyDescent="0.15">
      <c r="B32" s="621" t="s">
        <v>301</v>
      </c>
      <c r="C32" s="622"/>
      <c r="D32" s="622"/>
      <c r="E32" s="622"/>
      <c r="F32" s="622"/>
      <c r="G32" s="622"/>
      <c r="H32" s="622"/>
      <c r="I32" s="622"/>
      <c r="J32" s="622"/>
      <c r="K32" s="622"/>
      <c r="L32" s="622"/>
      <c r="M32" s="622"/>
      <c r="N32" s="622"/>
      <c r="O32" s="622"/>
      <c r="P32" s="622"/>
      <c r="Q32" s="623"/>
      <c r="R32" s="624">
        <v>4496437</v>
      </c>
      <c r="S32" s="625"/>
      <c r="T32" s="625"/>
      <c r="U32" s="625"/>
      <c r="V32" s="625"/>
      <c r="W32" s="625"/>
      <c r="X32" s="625"/>
      <c r="Y32" s="626"/>
      <c r="Z32" s="627">
        <v>13.7</v>
      </c>
      <c r="AA32" s="627"/>
      <c r="AB32" s="627"/>
      <c r="AC32" s="627"/>
      <c r="AD32" s="628" t="s">
        <v>121</v>
      </c>
      <c r="AE32" s="628"/>
      <c r="AF32" s="628"/>
      <c r="AG32" s="628"/>
      <c r="AH32" s="628"/>
      <c r="AI32" s="628"/>
      <c r="AJ32" s="628"/>
      <c r="AK32" s="628"/>
      <c r="AL32" s="629" t="s">
        <v>121</v>
      </c>
      <c r="AM32" s="630"/>
      <c r="AN32" s="630"/>
      <c r="AO32" s="631"/>
      <c r="AP32" s="672"/>
      <c r="AQ32" s="673"/>
      <c r="AR32" s="673"/>
      <c r="AS32" s="673"/>
      <c r="AT32" s="677"/>
      <c r="AU32" s="202" t="s">
        <v>302</v>
      </c>
      <c r="AX32" s="621" t="s">
        <v>303</v>
      </c>
      <c r="AY32" s="622"/>
      <c r="AZ32" s="622"/>
      <c r="BA32" s="622"/>
      <c r="BB32" s="622"/>
      <c r="BC32" s="622"/>
      <c r="BD32" s="622"/>
      <c r="BE32" s="622"/>
      <c r="BF32" s="623"/>
      <c r="BG32" s="681">
        <v>99.4</v>
      </c>
      <c r="BH32" s="656"/>
      <c r="BI32" s="656"/>
      <c r="BJ32" s="656"/>
      <c r="BK32" s="656"/>
      <c r="BL32" s="656"/>
      <c r="BM32" s="630">
        <v>97.6</v>
      </c>
      <c r="BN32" s="656"/>
      <c r="BO32" s="656"/>
      <c r="BP32" s="656"/>
      <c r="BQ32" s="679"/>
      <c r="BR32" s="681">
        <v>98.8</v>
      </c>
      <c r="BS32" s="656"/>
      <c r="BT32" s="656"/>
      <c r="BU32" s="656"/>
      <c r="BV32" s="656"/>
      <c r="BW32" s="656"/>
      <c r="BX32" s="630">
        <v>97.4</v>
      </c>
      <c r="BY32" s="656"/>
      <c r="BZ32" s="656"/>
      <c r="CA32" s="656"/>
      <c r="CB32" s="679"/>
      <c r="CD32" s="664"/>
      <c r="CE32" s="665"/>
      <c r="CF32" s="621" t="s">
        <v>304</v>
      </c>
      <c r="CG32" s="622"/>
      <c r="CH32" s="622"/>
      <c r="CI32" s="622"/>
      <c r="CJ32" s="622"/>
      <c r="CK32" s="622"/>
      <c r="CL32" s="622"/>
      <c r="CM32" s="622"/>
      <c r="CN32" s="622"/>
      <c r="CO32" s="622"/>
      <c r="CP32" s="622"/>
      <c r="CQ32" s="623"/>
      <c r="CR32" s="624">
        <v>2506</v>
      </c>
      <c r="CS32" s="625"/>
      <c r="CT32" s="625"/>
      <c r="CU32" s="625"/>
      <c r="CV32" s="625"/>
      <c r="CW32" s="625"/>
      <c r="CX32" s="625"/>
      <c r="CY32" s="626"/>
      <c r="CZ32" s="629">
        <v>0</v>
      </c>
      <c r="DA32" s="654"/>
      <c r="DB32" s="654"/>
      <c r="DC32" s="658"/>
      <c r="DD32" s="633">
        <v>2506</v>
      </c>
      <c r="DE32" s="625"/>
      <c r="DF32" s="625"/>
      <c r="DG32" s="625"/>
      <c r="DH32" s="625"/>
      <c r="DI32" s="625"/>
      <c r="DJ32" s="625"/>
      <c r="DK32" s="626"/>
      <c r="DL32" s="633">
        <v>2506</v>
      </c>
      <c r="DM32" s="625"/>
      <c r="DN32" s="625"/>
      <c r="DO32" s="625"/>
      <c r="DP32" s="625"/>
      <c r="DQ32" s="625"/>
      <c r="DR32" s="625"/>
      <c r="DS32" s="625"/>
      <c r="DT32" s="625"/>
      <c r="DU32" s="625"/>
      <c r="DV32" s="626"/>
      <c r="DW32" s="629">
        <v>0</v>
      </c>
      <c r="DX32" s="654"/>
      <c r="DY32" s="654"/>
      <c r="DZ32" s="654"/>
      <c r="EA32" s="654"/>
      <c r="EB32" s="654"/>
      <c r="EC32" s="655"/>
    </row>
    <row r="33" spans="2:133" ht="11.25" customHeight="1" x14ac:dyDescent="0.15">
      <c r="B33" s="621" t="s">
        <v>305</v>
      </c>
      <c r="C33" s="622"/>
      <c r="D33" s="622"/>
      <c r="E33" s="622"/>
      <c r="F33" s="622"/>
      <c r="G33" s="622"/>
      <c r="H33" s="622"/>
      <c r="I33" s="622"/>
      <c r="J33" s="622"/>
      <c r="K33" s="622"/>
      <c r="L33" s="622"/>
      <c r="M33" s="622"/>
      <c r="N33" s="622"/>
      <c r="O33" s="622"/>
      <c r="P33" s="622"/>
      <c r="Q33" s="623"/>
      <c r="R33" s="624">
        <v>111774</v>
      </c>
      <c r="S33" s="625"/>
      <c r="T33" s="625"/>
      <c r="U33" s="625"/>
      <c r="V33" s="625"/>
      <c r="W33" s="625"/>
      <c r="X33" s="625"/>
      <c r="Y33" s="626"/>
      <c r="Z33" s="627">
        <v>0.3</v>
      </c>
      <c r="AA33" s="627"/>
      <c r="AB33" s="627"/>
      <c r="AC33" s="627"/>
      <c r="AD33" s="628">
        <v>104886</v>
      </c>
      <c r="AE33" s="628"/>
      <c r="AF33" s="628"/>
      <c r="AG33" s="628"/>
      <c r="AH33" s="628"/>
      <c r="AI33" s="628"/>
      <c r="AJ33" s="628"/>
      <c r="AK33" s="628"/>
      <c r="AL33" s="629">
        <v>0.7</v>
      </c>
      <c r="AM33" s="630"/>
      <c r="AN33" s="630"/>
      <c r="AO33" s="631"/>
      <c r="AP33" s="674"/>
      <c r="AQ33" s="675"/>
      <c r="AR33" s="675"/>
      <c r="AS33" s="675"/>
      <c r="AT33" s="678"/>
      <c r="AU33" s="207"/>
      <c r="AV33" s="207"/>
      <c r="AW33" s="207"/>
      <c r="AX33" s="645" t="s">
        <v>306</v>
      </c>
      <c r="AY33" s="646"/>
      <c r="AZ33" s="646"/>
      <c r="BA33" s="646"/>
      <c r="BB33" s="646"/>
      <c r="BC33" s="646"/>
      <c r="BD33" s="646"/>
      <c r="BE33" s="646"/>
      <c r="BF33" s="647"/>
      <c r="BG33" s="682">
        <v>99.3</v>
      </c>
      <c r="BH33" s="683"/>
      <c r="BI33" s="683"/>
      <c r="BJ33" s="683"/>
      <c r="BK33" s="683"/>
      <c r="BL33" s="683"/>
      <c r="BM33" s="684">
        <v>98.3</v>
      </c>
      <c r="BN33" s="683"/>
      <c r="BO33" s="683"/>
      <c r="BP33" s="683"/>
      <c r="BQ33" s="685"/>
      <c r="BR33" s="682">
        <v>99</v>
      </c>
      <c r="BS33" s="683"/>
      <c r="BT33" s="683"/>
      <c r="BU33" s="683"/>
      <c r="BV33" s="683"/>
      <c r="BW33" s="683"/>
      <c r="BX33" s="684">
        <v>97.9</v>
      </c>
      <c r="BY33" s="683"/>
      <c r="BZ33" s="683"/>
      <c r="CA33" s="683"/>
      <c r="CB33" s="685"/>
      <c r="CD33" s="621" t="s">
        <v>307</v>
      </c>
      <c r="CE33" s="622"/>
      <c r="CF33" s="622"/>
      <c r="CG33" s="622"/>
      <c r="CH33" s="622"/>
      <c r="CI33" s="622"/>
      <c r="CJ33" s="622"/>
      <c r="CK33" s="622"/>
      <c r="CL33" s="622"/>
      <c r="CM33" s="622"/>
      <c r="CN33" s="622"/>
      <c r="CO33" s="622"/>
      <c r="CP33" s="622"/>
      <c r="CQ33" s="623"/>
      <c r="CR33" s="624">
        <v>9618946</v>
      </c>
      <c r="CS33" s="656"/>
      <c r="CT33" s="656"/>
      <c r="CU33" s="656"/>
      <c r="CV33" s="656"/>
      <c r="CW33" s="656"/>
      <c r="CX33" s="656"/>
      <c r="CY33" s="657"/>
      <c r="CZ33" s="629">
        <v>29.9</v>
      </c>
      <c r="DA33" s="654"/>
      <c r="DB33" s="654"/>
      <c r="DC33" s="658"/>
      <c r="DD33" s="633">
        <v>6417383</v>
      </c>
      <c r="DE33" s="656"/>
      <c r="DF33" s="656"/>
      <c r="DG33" s="656"/>
      <c r="DH33" s="656"/>
      <c r="DI33" s="656"/>
      <c r="DJ33" s="656"/>
      <c r="DK33" s="657"/>
      <c r="DL33" s="633">
        <v>4534216</v>
      </c>
      <c r="DM33" s="656"/>
      <c r="DN33" s="656"/>
      <c r="DO33" s="656"/>
      <c r="DP33" s="656"/>
      <c r="DQ33" s="656"/>
      <c r="DR33" s="656"/>
      <c r="DS33" s="656"/>
      <c r="DT33" s="656"/>
      <c r="DU33" s="656"/>
      <c r="DV33" s="657"/>
      <c r="DW33" s="629">
        <v>30.1</v>
      </c>
      <c r="DX33" s="654"/>
      <c r="DY33" s="654"/>
      <c r="DZ33" s="654"/>
      <c r="EA33" s="654"/>
      <c r="EB33" s="654"/>
      <c r="EC33" s="655"/>
    </row>
    <row r="34" spans="2:133" ht="11.25" customHeight="1" x14ac:dyDescent="0.15">
      <c r="B34" s="621" t="s">
        <v>308</v>
      </c>
      <c r="C34" s="622"/>
      <c r="D34" s="622"/>
      <c r="E34" s="622"/>
      <c r="F34" s="622"/>
      <c r="G34" s="622"/>
      <c r="H34" s="622"/>
      <c r="I34" s="622"/>
      <c r="J34" s="622"/>
      <c r="K34" s="622"/>
      <c r="L34" s="622"/>
      <c r="M34" s="622"/>
      <c r="N34" s="622"/>
      <c r="O34" s="622"/>
      <c r="P34" s="622"/>
      <c r="Q34" s="623"/>
      <c r="R34" s="624">
        <v>351760</v>
      </c>
      <c r="S34" s="625"/>
      <c r="T34" s="625"/>
      <c r="U34" s="625"/>
      <c r="V34" s="625"/>
      <c r="W34" s="625"/>
      <c r="X34" s="625"/>
      <c r="Y34" s="626"/>
      <c r="Z34" s="627">
        <v>1.1000000000000001</v>
      </c>
      <c r="AA34" s="627"/>
      <c r="AB34" s="627"/>
      <c r="AC34" s="627"/>
      <c r="AD34" s="628" t="s">
        <v>121</v>
      </c>
      <c r="AE34" s="628"/>
      <c r="AF34" s="628"/>
      <c r="AG34" s="628"/>
      <c r="AH34" s="628"/>
      <c r="AI34" s="628"/>
      <c r="AJ34" s="628"/>
      <c r="AK34" s="628"/>
      <c r="AL34" s="629" t="s">
        <v>121</v>
      </c>
      <c r="AM34" s="630"/>
      <c r="AN34" s="630"/>
      <c r="AO34" s="63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1" t="s">
        <v>309</v>
      </c>
      <c r="CE34" s="622"/>
      <c r="CF34" s="622"/>
      <c r="CG34" s="622"/>
      <c r="CH34" s="622"/>
      <c r="CI34" s="622"/>
      <c r="CJ34" s="622"/>
      <c r="CK34" s="622"/>
      <c r="CL34" s="622"/>
      <c r="CM34" s="622"/>
      <c r="CN34" s="622"/>
      <c r="CO34" s="622"/>
      <c r="CP34" s="622"/>
      <c r="CQ34" s="623"/>
      <c r="CR34" s="624">
        <v>3951574</v>
      </c>
      <c r="CS34" s="625"/>
      <c r="CT34" s="625"/>
      <c r="CU34" s="625"/>
      <c r="CV34" s="625"/>
      <c r="CW34" s="625"/>
      <c r="CX34" s="625"/>
      <c r="CY34" s="626"/>
      <c r="CZ34" s="629">
        <v>12.3</v>
      </c>
      <c r="DA34" s="654"/>
      <c r="DB34" s="654"/>
      <c r="DC34" s="658"/>
      <c r="DD34" s="633">
        <v>2746209</v>
      </c>
      <c r="DE34" s="625"/>
      <c r="DF34" s="625"/>
      <c r="DG34" s="625"/>
      <c r="DH34" s="625"/>
      <c r="DI34" s="625"/>
      <c r="DJ34" s="625"/>
      <c r="DK34" s="626"/>
      <c r="DL34" s="633">
        <v>1905630</v>
      </c>
      <c r="DM34" s="625"/>
      <c r="DN34" s="625"/>
      <c r="DO34" s="625"/>
      <c r="DP34" s="625"/>
      <c r="DQ34" s="625"/>
      <c r="DR34" s="625"/>
      <c r="DS34" s="625"/>
      <c r="DT34" s="625"/>
      <c r="DU34" s="625"/>
      <c r="DV34" s="626"/>
      <c r="DW34" s="629">
        <v>12.6</v>
      </c>
      <c r="DX34" s="654"/>
      <c r="DY34" s="654"/>
      <c r="DZ34" s="654"/>
      <c r="EA34" s="654"/>
      <c r="EB34" s="654"/>
      <c r="EC34" s="655"/>
    </row>
    <row r="35" spans="2:133" ht="11.25" customHeight="1" x14ac:dyDescent="0.15">
      <c r="B35" s="621" t="s">
        <v>310</v>
      </c>
      <c r="C35" s="622"/>
      <c r="D35" s="622"/>
      <c r="E35" s="622"/>
      <c r="F35" s="622"/>
      <c r="G35" s="622"/>
      <c r="H35" s="622"/>
      <c r="I35" s="622"/>
      <c r="J35" s="622"/>
      <c r="K35" s="622"/>
      <c r="L35" s="622"/>
      <c r="M35" s="622"/>
      <c r="N35" s="622"/>
      <c r="O35" s="622"/>
      <c r="P35" s="622"/>
      <c r="Q35" s="623"/>
      <c r="R35" s="624">
        <v>642405</v>
      </c>
      <c r="S35" s="625"/>
      <c r="T35" s="625"/>
      <c r="U35" s="625"/>
      <c r="V35" s="625"/>
      <c r="W35" s="625"/>
      <c r="X35" s="625"/>
      <c r="Y35" s="626"/>
      <c r="Z35" s="627">
        <v>2</v>
      </c>
      <c r="AA35" s="627"/>
      <c r="AB35" s="627"/>
      <c r="AC35" s="627"/>
      <c r="AD35" s="628" t="s">
        <v>121</v>
      </c>
      <c r="AE35" s="628"/>
      <c r="AF35" s="628"/>
      <c r="AG35" s="628"/>
      <c r="AH35" s="628"/>
      <c r="AI35" s="628"/>
      <c r="AJ35" s="628"/>
      <c r="AK35" s="628"/>
      <c r="AL35" s="629" t="s">
        <v>121</v>
      </c>
      <c r="AM35" s="630"/>
      <c r="AN35" s="630"/>
      <c r="AO35" s="631"/>
      <c r="AP35" s="210"/>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405555</v>
      </c>
      <c r="CS35" s="656"/>
      <c r="CT35" s="656"/>
      <c r="CU35" s="656"/>
      <c r="CV35" s="656"/>
      <c r="CW35" s="656"/>
      <c r="CX35" s="656"/>
      <c r="CY35" s="657"/>
      <c r="CZ35" s="629">
        <v>1.3</v>
      </c>
      <c r="DA35" s="654"/>
      <c r="DB35" s="654"/>
      <c r="DC35" s="658"/>
      <c r="DD35" s="633">
        <v>223619</v>
      </c>
      <c r="DE35" s="656"/>
      <c r="DF35" s="656"/>
      <c r="DG35" s="656"/>
      <c r="DH35" s="656"/>
      <c r="DI35" s="656"/>
      <c r="DJ35" s="656"/>
      <c r="DK35" s="657"/>
      <c r="DL35" s="633">
        <v>175224</v>
      </c>
      <c r="DM35" s="656"/>
      <c r="DN35" s="656"/>
      <c r="DO35" s="656"/>
      <c r="DP35" s="656"/>
      <c r="DQ35" s="656"/>
      <c r="DR35" s="656"/>
      <c r="DS35" s="656"/>
      <c r="DT35" s="656"/>
      <c r="DU35" s="656"/>
      <c r="DV35" s="657"/>
      <c r="DW35" s="629">
        <v>1.2</v>
      </c>
      <c r="DX35" s="654"/>
      <c r="DY35" s="654"/>
      <c r="DZ35" s="654"/>
      <c r="EA35" s="654"/>
      <c r="EB35" s="654"/>
      <c r="EC35" s="655"/>
    </row>
    <row r="36" spans="2:133" ht="11.25" customHeight="1" x14ac:dyDescent="0.15">
      <c r="B36" s="621" t="s">
        <v>314</v>
      </c>
      <c r="C36" s="622"/>
      <c r="D36" s="622"/>
      <c r="E36" s="622"/>
      <c r="F36" s="622"/>
      <c r="G36" s="622"/>
      <c r="H36" s="622"/>
      <c r="I36" s="622"/>
      <c r="J36" s="622"/>
      <c r="K36" s="622"/>
      <c r="L36" s="622"/>
      <c r="M36" s="622"/>
      <c r="N36" s="622"/>
      <c r="O36" s="622"/>
      <c r="P36" s="622"/>
      <c r="Q36" s="623"/>
      <c r="R36" s="624">
        <v>497417</v>
      </c>
      <c r="S36" s="625"/>
      <c r="T36" s="625"/>
      <c r="U36" s="625"/>
      <c r="V36" s="625"/>
      <c r="W36" s="625"/>
      <c r="X36" s="625"/>
      <c r="Y36" s="626"/>
      <c r="Z36" s="627">
        <v>1.5</v>
      </c>
      <c r="AA36" s="627"/>
      <c r="AB36" s="627"/>
      <c r="AC36" s="627"/>
      <c r="AD36" s="628" t="s">
        <v>121</v>
      </c>
      <c r="AE36" s="628"/>
      <c r="AF36" s="628"/>
      <c r="AG36" s="628"/>
      <c r="AH36" s="628"/>
      <c r="AI36" s="628"/>
      <c r="AJ36" s="628"/>
      <c r="AK36" s="628"/>
      <c r="AL36" s="629" t="s">
        <v>121</v>
      </c>
      <c r="AM36" s="630"/>
      <c r="AN36" s="630"/>
      <c r="AO36" s="631"/>
      <c r="AP36" s="210"/>
      <c r="AQ36" s="690" t="s">
        <v>315</v>
      </c>
      <c r="AR36" s="691"/>
      <c r="AS36" s="691"/>
      <c r="AT36" s="691"/>
      <c r="AU36" s="691"/>
      <c r="AV36" s="691"/>
      <c r="AW36" s="691"/>
      <c r="AX36" s="691"/>
      <c r="AY36" s="692"/>
      <c r="AZ36" s="613">
        <v>2487930</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9099</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2680612</v>
      </c>
      <c r="CS36" s="625"/>
      <c r="CT36" s="625"/>
      <c r="CU36" s="625"/>
      <c r="CV36" s="625"/>
      <c r="CW36" s="625"/>
      <c r="CX36" s="625"/>
      <c r="CY36" s="626"/>
      <c r="CZ36" s="629">
        <v>8.3000000000000007</v>
      </c>
      <c r="DA36" s="654"/>
      <c r="DB36" s="654"/>
      <c r="DC36" s="658"/>
      <c r="DD36" s="633">
        <v>1593865</v>
      </c>
      <c r="DE36" s="625"/>
      <c r="DF36" s="625"/>
      <c r="DG36" s="625"/>
      <c r="DH36" s="625"/>
      <c r="DI36" s="625"/>
      <c r="DJ36" s="625"/>
      <c r="DK36" s="626"/>
      <c r="DL36" s="633">
        <v>944420</v>
      </c>
      <c r="DM36" s="625"/>
      <c r="DN36" s="625"/>
      <c r="DO36" s="625"/>
      <c r="DP36" s="625"/>
      <c r="DQ36" s="625"/>
      <c r="DR36" s="625"/>
      <c r="DS36" s="625"/>
      <c r="DT36" s="625"/>
      <c r="DU36" s="625"/>
      <c r="DV36" s="626"/>
      <c r="DW36" s="629">
        <v>6.3</v>
      </c>
      <c r="DX36" s="654"/>
      <c r="DY36" s="654"/>
      <c r="DZ36" s="654"/>
      <c r="EA36" s="654"/>
      <c r="EB36" s="654"/>
      <c r="EC36" s="655"/>
    </row>
    <row r="37" spans="2:133" ht="11.25" customHeight="1" x14ac:dyDescent="0.15">
      <c r="B37" s="621" t="s">
        <v>318</v>
      </c>
      <c r="C37" s="622"/>
      <c r="D37" s="622"/>
      <c r="E37" s="622"/>
      <c r="F37" s="622"/>
      <c r="G37" s="622"/>
      <c r="H37" s="622"/>
      <c r="I37" s="622"/>
      <c r="J37" s="622"/>
      <c r="K37" s="622"/>
      <c r="L37" s="622"/>
      <c r="M37" s="622"/>
      <c r="N37" s="622"/>
      <c r="O37" s="622"/>
      <c r="P37" s="622"/>
      <c r="Q37" s="623"/>
      <c r="R37" s="624">
        <v>650535</v>
      </c>
      <c r="S37" s="625"/>
      <c r="T37" s="625"/>
      <c r="U37" s="625"/>
      <c r="V37" s="625"/>
      <c r="W37" s="625"/>
      <c r="X37" s="625"/>
      <c r="Y37" s="626"/>
      <c r="Z37" s="627">
        <v>2</v>
      </c>
      <c r="AA37" s="627"/>
      <c r="AB37" s="627"/>
      <c r="AC37" s="627"/>
      <c r="AD37" s="628">
        <v>1293</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345540</v>
      </c>
      <c r="BA37" s="625"/>
      <c r="BB37" s="625"/>
      <c r="BC37" s="625"/>
      <c r="BD37" s="656"/>
      <c r="BE37" s="656"/>
      <c r="BF37" s="679"/>
      <c r="BG37" s="621" t="s">
        <v>320</v>
      </c>
      <c r="BH37" s="622"/>
      <c r="BI37" s="622"/>
      <c r="BJ37" s="622"/>
      <c r="BK37" s="622"/>
      <c r="BL37" s="622"/>
      <c r="BM37" s="622"/>
      <c r="BN37" s="622"/>
      <c r="BO37" s="622"/>
      <c r="BP37" s="622"/>
      <c r="BQ37" s="622"/>
      <c r="BR37" s="622"/>
      <c r="BS37" s="622"/>
      <c r="BT37" s="622"/>
      <c r="BU37" s="623"/>
      <c r="BV37" s="624">
        <v>-78499</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672349</v>
      </c>
      <c r="CS37" s="656"/>
      <c r="CT37" s="656"/>
      <c r="CU37" s="656"/>
      <c r="CV37" s="656"/>
      <c r="CW37" s="656"/>
      <c r="CX37" s="656"/>
      <c r="CY37" s="657"/>
      <c r="CZ37" s="629">
        <v>2.1</v>
      </c>
      <c r="DA37" s="654"/>
      <c r="DB37" s="654"/>
      <c r="DC37" s="658"/>
      <c r="DD37" s="633">
        <v>485366</v>
      </c>
      <c r="DE37" s="656"/>
      <c r="DF37" s="656"/>
      <c r="DG37" s="656"/>
      <c r="DH37" s="656"/>
      <c r="DI37" s="656"/>
      <c r="DJ37" s="656"/>
      <c r="DK37" s="657"/>
      <c r="DL37" s="633">
        <v>343357</v>
      </c>
      <c r="DM37" s="656"/>
      <c r="DN37" s="656"/>
      <c r="DO37" s="656"/>
      <c r="DP37" s="656"/>
      <c r="DQ37" s="656"/>
      <c r="DR37" s="656"/>
      <c r="DS37" s="656"/>
      <c r="DT37" s="656"/>
      <c r="DU37" s="656"/>
      <c r="DV37" s="657"/>
      <c r="DW37" s="629">
        <v>2.2999999999999998</v>
      </c>
      <c r="DX37" s="654"/>
      <c r="DY37" s="654"/>
      <c r="DZ37" s="654"/>
      <c r="EA37" s="654"/>
      <c r="EB37" s="654"/>
      <c r="EC37" s="655"/>
    </row>
    <row r="38" spans="2:133" ht="11.25" customHeight="1" x14ac:dyDescent="0.15">
      <c r="B38" s="621" t="s">
        <v>322</v>
      </c>
      <c r="C38" s="622"/>
      <c r="D38" s="622"/>
      <c r="E38" s="622"/>
      <c r="F38" s="622"/>
      <c r="G38" s="622"/>
      <c r="H38" s="622"/>
      <c r="I38" s="622"/>
      <c r="J38" s="622"/>
      <c r="K38" s="622"/>
      <c r="L38" s="622"/>
      <c r="M38" s="622"/>
      <c r="N38" s="622"/>
      <c r="O38" s="622"/>
      <c r="P38" s="622"/>
      <c r="Q38" s="623"/>
      <c r="R38" s="624">
        <v>1394817</v>
      </c>
      <c r="S38" s="625"/>
      <c r="T38" s="625"/>
      <c r="U38" s="625"/>
      <c r="V38" s="625"/>
      <c r="W38" s="625"/>
      <c r="X38" s="625"/>
      <c r="Y38" s="626"/>
      <c r="Z38" s="627">
        <v>4.3</v>
      </c>
      <c r="AA38" s="627"/>
      <c r="AB38" s="627"/>
      <c r="AC38" s="627"/>
      <c r="AD38" s="628" t="s">
        <v>121</v>
      </c>
      <c r="AE38" s="628"/>
      <c r="AF38" s="628"/>
      <c r="AG38" s="628"/>
      <c r="AH38" s="628"/>
      <c r="AI38" s="628"/>
      <c r="AJ38" s="628"/>
      <c r="AK38" s="628"/>
      <c r="AL38" s="629" t="s">
        <v>121</v>
      </c>
      <c r="AM38" s="630"/>
      <c r="AN38" s="630"/>
      <c r="AO38" s="631"/>
      <c r="AQ38" s="687" t="s">
        <v>323</v>
      </c>
      <c r="AR38" s="688"/>
      <c r="AS38" s="688"/>
      <c r="AT38" s="688"/>
      <c r="AU38" s="688"/>
      <c r="AV38" s="688"/>
      <c r="AW38" s="688"/>
      <c r="AX38" s="688"/>
      <c r="AY38" s="689"/>
      <c r="AZ38" s="624">
        <v>11273</v>
      </c>
      <c r="BA38" s="625"/>
      <c r="BB38" s="625"/>
      <c r="BC38" s="625"/>
      <c r="BD38" s="656"/>
      <c r="BE38" s="656"/>
      <c r="BF38" s="679"/>
      <c r="BG38" s="621" t="s">
        <v>324</v>
      </c>
      <c r="BH38" s="622"/>
      <c r="BI38" s="622"/>
      <c r="BJ38" s="622"/>
      <c r="BK38" s="622"/>
      <c r="BL38" s="622"/>
      <c r="BM38" s="622"/>
      <c r="BN38" s="622"/>
      <c r="BO38" s="622"/>
      <c r="BP38" s="622"/>
      <c r="BQ38" s="622"/>
      <c r="BR38" s="622"/>
      <c r="BS38" s="622"/>
      <c r="BT38" s="622"/>
      <c r="BU38" s="623"/>
      <c r="BV38" s="624">
        <v>8002</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2131117</v>
      </c>
      <c r="CS38" s="625"/>
      <c r="CT38" s="625"/>
      <c r="CU38" s="625"/>
      <c r="CV38" s="625"/>
      <c r="CW38" s="625"/>
      <c r="CX38" s="625"/>
      <c r="CY38" s="626"/>
      <c r="CZ38" s="629">
        <v>6.6</v>
      </c>
      <c r="DA38" s="654"/>
      <c r="DB38" s="654"/>
      <c r="DC38" s="658"/>
      <c r="DD38" s="633">
        <v>1767089</v>
      </c>
      <c r="DE38" s="625"/>
      <c r="DF38" s="625"/>
      <c r="DG38" s="625"/>
      <c r="DH38" s="625"/>
      <c r="DI38" s="625"/>
      <c r="DJ38" s="625"/>
      <c r="DK38" s="626"/>
      <c r="DL38" s="633">
        <v>1508942</v>
      </c>
      <c r="DM38" s="625"/>
      <c r="DN38" s="625"/>
      <c r="DO38" s="625"/>
      <c r="DP38" s="625"/>
      <c r="DQ38" s="625"/>
      <c r="DR38" s="625"/>
      <c r="DS38" s="625"/>
      <c r="DT38" s="625"/>
      <c r="DU38" s="625"/>
      <c r="DV38" s="626"/>
      <c r="DW38" s="629">
        <v>10</v>
      </c>
      <c r="DX38" s="654"/>
      <c r="DY38" s="654"/>
      <c r="DZ38" s="654"/>
      <c r="EA38" s="654"/>
      <c r="EB38" s="654"/>
      <c r="EC38" s="655"/>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121</v>
      </c>
      <c r="S39" s="625"/>
      <c r="T39" s="625"/>
      <c r="U39" s="625"/>
      <c r="V39" s="625"/>
      <c r="W39" s="625"/>
      <c r="X39" s="625"/>
      <c r="Y39" s="626"/>
      <c r="Z39" s="627" t="s">
        <v>121</v>
      </c>
      <c r="AA39" s="627"/>
      <c r="AB39" s="627"/>
      <c r="AC39" s="627"/>
      <c r="AD39" s="628" t="s">
        <v>121</v>
      </c>
      <c r="AE39" s="628"/>
      <c r="AF39" s="628"/>
      <c r="AG39" s="628"/>
      <c r="AH39" s="628"/>
      <c r="AI39" s="628"/>
      <c r="AJ39" s="628"/>
      <c r="AK39" s="628"/>
      <c r="AL39" s="629" t="s">
        <v>121</v>
      </c>
      <c r="AM39" s="630"/>
      <c r="AN39" s="630"/>
      <c r="AO39" s="631"/>
      <c r="AQ39" s="687" t="s">
        <v>327</v>
      </c>
      <c r="AR39" s="688"/>
      <c r="AS39" s="688"/>
      <c r="AT39" s="688"/>
      <c r="AU39" s="688"/>
      <c r="AV39" s="688"/>
      <c r="AW39" s="688"/>
      <c r="AX39" s="688"/>
      <c r="AY39" s="689"/>
      <c r="AZ39" s="624" t="s">
        <v>121</v>
      </c>
      <c r="BA39" s="625"/>
      <c r="BB39" s="625"/>
      <c r="BC39" s="625"/>
      <c r="BD39" s="656"/>
      <c r="BE39" s="656"/>
      <c r="BF39" s="679"/>
      <c r="BG39" s="621" t="s">
        <v>328</v>
      </c>
      <c r="BH39" s="622"/>
      <c r="BI39" s="622"/>
      <c r="BJ39" s="622"/>
      <c r="BK39" s="622"/>
      <c r="BL39" s="622"/>
      <c r="BM39" s="622"/>
      <c r="BN39" s="622"/>
      <c r="BO39" s="622"/>
      <c r="BP39" s="622"/>
      <c r="BQ39" s="622"/>
      <c r="BR39" s="622"/>
      <c r="BS39" s="622"/>
      <c r="BT39" s="622"/>
      <c r="BU39" s="623"/>
      <c r="BV39" s="624">
        <v>12861</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450088</v>
      </c>
      <c r="CS39" s="656"/>
      <c r="CT39" s="656"/>
      <c r="CU39" s="656"/>
      <c r="CV39" s="656"/>
      <c r="CW39" s="656"/>
      <c r="CX39" s="656"/>
      <c r="CY39" s="657"/>
      <c r="CZ39" s="629">
        <v>1.4</v>
      </c>
      <c r="DA39" s="654"/>
      <c r="DB39" s="654"/>
      <c r="DC39" s="658"/>
      <c r="DD39" s="633">
        <v>86601</v>
      </c>
      <c r="DE39" s="656"/>
      <c r="DF39" s="656"/>
      <c r="DG39" s="656"/>
      <c r="DH39" s="656"/>
      <c r="DI39" s="656"/>
      <c r="DJ39" s="656"/>
      <c r="DK39" s="657"/>
      <c r="DL39" s="633" t="s">
        <v>121</v>
      </c>
      <c r="DM39" s="656"/>
      <c r="DN39" s="656"/>
      <c r="DO39" s="656"/>
      <c r="DP39" s="656"/>
      <c r="DQ39" s="656"/>
      <c r="DR39" s="656"/>
      <c r="DS39" s="656"/>
      <c r="DT39" s="656"/>
      <c r="DU39" s="656"/>
      <c r="DV39" s="657"/>
      <c r="DW39" s="629" t="s">
        <v>121</v>
      </c>
      <c r="DX39" s="654"/>
      <c r="DY39" s="654"/>
      <c r="DZ39" s="654"/>
      <c r="EA39" s="654"/>
      <c r="EB39" s="654"/>
      <c r="EC39" s="655"/>
    </row>
    <row r="40" spans="2:133" ht="11.25" customHeight="1" x14ac:dyDescent="0.15">
      <c r="B40" s="621" t="s">
        <v>330</v>
      </c>
      <c r="C40" s="622"/>
      <c r="D40" s="622"/>
      <c r="E40" s="622"/>
      <c r="F40" s="622"/>
      <c r="G40" s="622"/>
      <c r="H40" s="622"/>
      <c r="I40" s="622"/>
      <c r="J40" s="622"/>
      <c r="K40" s="622"/>
      <c r="L40" s="622"/>
      <c r="M40" s="622"/>
      <c r="N40" s="622"/>
      <c r="O40" s="622"/>
      <c r="P40" s="622"/>
      <c r="Q40" s="623"/>
      <c r="R40" s="624">
        <v>57217</v>
      </c>
      <c r="S40" s="625"/>
      <c r="T40" s="625"/>
      <c r="U40" s="625"/>
      <c r="V40" s="625"/>
      <c r="W40" s="625"/>
      <c r="X40" s="625"/>
      <c r="Y40" s="626"/>
      <c r="Z40" s="627">
        <v>0.2</v>
      </c>
      <c r="AA40" s="627"/>
      <c r="AB40" s="627"/>
      <c r="AC40" s="627"/>
      <c r="AD40" s="628" t="s">
        <v>121</v>
      </c>
      <c r="AE40" s="628"/>
      <c r="AF40" s="628"/>
      <c r="AG40" s="628"/>
      <c r="AH40" s="628"/>
      <c r="AI40" s="628"/>
      <c r="AJ40" s="628"/>
      <c r="AK40" s="628"/>
      <c r="AL40" s="629" t="s">
        <v>121</v>
      </c>
      <c r="AM40" s="630"/>
      <c r="AN40" s="630"/>
      <c r="AO40" s="631"/>
      <c r="AQ40" s="687" t="s">
        <v>331</v>
      </c>
      <c r="AR40" s="688"/>
      <c r="AS40" s="688"/>
      <c r="AT40" s="688"/>
      <c r="AU40" s="688"/>
      <c r="AV40" s="688"/>
      <c r="AW40" s="688"/>
      <c r="AX40" s="688"/>
      <c r="AY40" s="689"/>
      <c r="AZ40" s="624" t="s">
        <v>121</v>
      </c>
      <c r="BA40" s="625"/>
      <c r="BB40" s="625"/>
      <c r="BC40" s="625"/>
      <c r="BD40" s="656"/>
      <c r="BE40" s="656"/>
      <c r="BF40" s="679"/>
      <c r="BG40" s="672" t="s">
        <v>332</v>
      </c>
      <c r="BH40" s="673"/>
      <c r="BI40" s="673"/>
      <c r="BJ40" s="673"/>
      <c r="BK40" s="673"/>
      <c r="BL40" s="211"/>
      <c r="BM40" s="622" t="s">
        <v>333</v>
      </c>
      <c r="BN40" s="622"/>
      <c r="BO40" s="622"/>
      <c r="BP40" s="622"/>
      <c r="BQ40" s="622"/>
      <c r="BR40" s="622"/>
      <c r="BS40" s="622"/>
      <c r="BT40" s="622"/>
      <c r="BU40" s="623"/>
      <c r="BV40" s="624">
        <v>84</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t="s">
        <v>121</v>
      </c>
      <c r="CS40" s="625"/>
      <c r="CT40" s="625"/>
      <c r="CU40" s="625"/>
      <c r="CV40" s="625"/>
      <c r="CW40" s="625"/>
      <c r="CX40" s="625"/>
      <c r="CY40" s="626"/>
      <c r="CZ40" s="629" t="s">
        <v>121</v>
      </c>
      <c r="DA40" s="654"/>
      <c r="DB40" s="654"/>
      <c r="DC40" s="658"/>
      <c r="DD40" s="633" t="s">
        <v>121</v>
      </c>
      <c r="DE40" s="625"/>
      <c r="DF40" s="625"/>
      <c r="DG40" s="625"/>
      <c r="DH40" s="625"/>
      <c r="DI40" s="625"/>
      <c r="DJ40" s="625"/>
      <c r="DK40" s="626"/>
      <c r="DL40" s="633" t="s">
        <v>121</v>
      </c>
      <c r="DM40" s="625"/>
      <c r="DN40" s="625"/>
      <c r="DO40" s="625"/>
      <c r="DP40" s="625"/>
      <c r="DQ40" s="625"/>
      <c r="DR40" s="625"/>
      <c r="DS40" s="625"/>
      <c r="DT40" s="625"/>
      <c r="DU40" s="625"/>
      <c r="DV40" s="626"/>
      <c r="DW40" s="629" t="s">
        <v>121</v>
      </c>
      <c r="DX40" s="654"/>
      <c r="DY40" s="654"/>
      <c r="DZ40" s="654"/>
      <c r="EA40" s="654"/>
      <c r="EB40" s="654"/>
      <c r="EC40" s="655"/>
    </row>
    <row r="41" spans="2:133" ht="11.25" customHeight="1" x14ac:dyDescent="0.15">
      <c r="B41" s="645" t="s">
        <v>335</v>
      </c>
      <c r="C41" s="646"/>
      <c r="D41" s="646"/>
      <c r="E41" s="646"/>
      <c r="F41" s="646"/>
      <c r="G41" s="646"/>
      <c r="H41" s="646"/>
      <c r="I41" s="646"/>
      <c r="J41" s="646"/>
      <c r="K41" s="646"/>
      <c r="L41" s="646"/>
      <c r="M41" s="646"/>
      <c r="N41" s="646"/>
      <c r="O41" s="646"/>
      <c r="P41" s="646"/>
      <c r="Q41" s="647"/>
      <c r="R41" s="696">
        <v>32771308</v>
      </c>
      <c r="S41" s="697"/>
      <c r="T41" s="697"/>
      <c r="U41" s="697"/>
      <c r="V41" s="697"/>
      <c r="W41" s="697"/>
      <c r="X41" s="697"/>
      <c r="Y41" s="701"/>
      <c r="Z41" s="702">
        <v>100</v>
      </c>
      <c r="AA41" s="702"/>
      <c r="AB41" s="702"/>
      <c r="AC41" s="702"/>
      <c r="AD41" s="703">
        <v>15031676</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815279</v>
      </c>
      <c r="BA41" s="625"/>
      <c r="BB41" s="625"/>
      <c r="BC41" s="625"/>
      <c r="BD41" s="656"/>
      <c r="BE41" s="656"/>
      <c r="BF41" s="679"/>
      <c r="BG41" s="672"/>
      <c r="BH41" s="673"/>
      <c r="BI41" s="673"/>
      <c r="BJ41" s="673"/>
      <c r="BK41" s="673"/>
      <c r="BL41" s="211"/>
      <c r="BM41" s="622" t="s">
        <v>337</v>
      </c>
      <c r="BN41" s="622"/>
      <c r="BO41" s="622"/>
      <c r="BP41" s="622"/>
      <c r="BQ41" s="622"/>
      <c r="BR41" s="622"/>
      <c r="BS41" s="622"/>
      <c r="BT41" s="622"/>
      <c r="BU41" s="623"/>
      <c r="BV41" s="624" t="s">
        <v>121</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121</v>
      </c>
      <c r="CS41" s="656"/>
      <c r="CT41" s="656"/>
      <c r="CU41" s="656"/>
      <c r="CV41" s="656"/>
      <c r="CW41" s="656"/>
      <c r="CX41" s="656"/>
      <c r="CY41" s="657"/>
      <c r="CZ41" s="629" t="s">
        <v>121</v>
      </c>
      <c r="DA41" s="654"/>
      <c r="DB41" s="654"/>
      <c r="DC41" s="658"/>
      <c r="DD41" s="633" t="s">
        <v>121</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339</v>
      </c>
      <c r="AR42" s="694"/>
      <c r="AS42" s="694"/>
      <c r="AT42" s="694"/>
      <c r="AU42" s="694"/>
      <c r="AV42" s="694"/>
      <c r="AW42" s="694"/>
      <c r="AX42" s="694"/>
      <c r="AY42" s="695"/>
      <c r="AZ42" s="696">
        <v>1315838</v>
      </c>
      <c r="BA42" s="697"/>
      <c r="BB42" s="697"/>
      <c r="BC42" s="697"/>
      <c r="BD42" s="683"/>
      <c r="BE42" s="683"/>
      <c r="BF42" s="685"/>
      <c r="BG42" s="674"/>
      <c r="BH42" s="675"/>
      <c r="BI42" s="675"/>
      <c r="BJ42" s="675"/>
      <c r="BK42" s="675"/>
      <c r="BL42" s="212"/>
      <c r="BM42" s="646" t="s">
        <v>340</v>
      </c>
      <c r="BN42" s="646"/>
      <c r="BO42" s="646"/>
      <c r="BP42" s="646"/>
      <c r="BQ42" s="646"/>
      <c r="BR42" s="646"/>
      <c r="BS42" s="646"/>
      <c r="BT42" s="646"/>
      <c r="BU42" s="647"/>
      <c r="BV42" s="696">
        <v>352</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2983083</v>
      </c>
      <c r="CS42" s="656"/>
      <c r="CT42" s="656"/>
      <c r="CU42" s="656"/>
      <c r="CV42" s="656"/>
      <c r="CW42" s="656"/>
      <c r="CX42" s="656"/>
      <c r="CY42" s="657"/>
      <c r="CZ42" s="629">
        <v>9.3000000000000007</v>
      </c>
      <c r="DA42" s="654"/>
      <c r="DB42" s="654"/>
      <c r="DC42" s="658"/>
      <c r="DD42" s="633">
        <v>367173</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202" t="s">
        <v>342</v>
      </c>
      <c r="CD43" s="621" t="s">
        <v>343</v>
      </c>
      <c r="CE43" s="622"/>
      <c r="CF43" s="622"/>
      <c r="CG43" s="622"/>
      <c r="CH43" s="622"/>
      <c r="CI43" s="622"/>
      <c r="CJ43" s="622"/>
      <c r="CK43" s="622"/>
      <c r="CL43" s="622"/>
      <c r="CM43" s="622"/>
      <c r="CN43" s="622"/>
      <c r="CO43" s="622"/>
      <c r="CP43" s="622"/>
      <c r="CQ43" s="623"/>
      <c r="CR43" s="624">
        <v>147514</v>
      </c>
      <c r="CS43" s="656"/>
      <c r="CT43" s="656"/>
      <c r="CU43" s="656"/>
      <c r="CV43" s="656"/>
      <c r="CW43" s="656"/>
      <c r="CX43" s="656"/>
      <c r="CY43" s="657"/>
      <c r="CZ43" s="629">
        <v>0.5</v>
      </c>
      <c r="DA43" s="654"/>
      <c r="DB43" s="654"/>
      <c r="DC43" s="658"/>
      <c r="DD43" s="633">
        <v>147514</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292</v>
      </c>
      <c r="CE44" s="661"/>
      <c r="CF44" s="621" t="s">
        <v>345</v>
      </c>
      <c r="CG44" s="622"/>
      <c r="CH44" s="622"/>
      <c r="CI44" s="622"/>
      <c r="CJ44" s="622"/>
      <c r="CK44" s="622"/>
      <c r="CL44" s="622"/>
      <c r="CM44" s="622"/>
      <c r="CN44" s="622"/>
      <c r="CO44" s="622"/>
      <c r="CP44" s="622"/>
      <c r="CQ44" s="623"/>
      <c r="CR44" s="624">
        <v>2889809</v>
      </c>
      <c r="CS44" s="625"/>
      <c r="CT44" s="625"/>
      <c r="CU44" s="625"/>
      <c r="CV44" s="625"/>
      <c r="CW44" s="625"/>
      <c r="CX44" s="625"/>
      <c r="CY44" s="626"/>
      <c r="CZ44" s="629">
        <v>9</v>
      </c>
      <c r="DA44" s="630"/>
      <c r="DB44" s="630"/>
      <c r="DC44" s="636"/>
      <c r="DD44" s="633">
        <v>362105</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347</v>
      </c>
      <c r="CG45" s="622"/>
      <c r="CH45" s="622"/>
      <c r="CI45" s="622"/>
      <c r="CJ45" s="622"/>
      <c r="CK45" s="622"/>
      <c r="CL45" s="622"/>
      <c r="CM45" s="622"/>
      <c r="CN45" s="622"/>
      <c r="CO45" s="622"/>
      <c r="CP45" s="622"/>
      <c r="CQ45" s="623"/>
      <c r="CR45" s="624">
        <v>1659480</v>
      </c>
      <c r="CS45" s="656"/>
      <c r="CT45" s="656"/>
      <c r="CU45" s="656"/>
      <c r="CV45" s="656"/>
      <c r="CW45" s="656"/>
      <c r="CX45" s="656"/>
      <c r="CY45" s="657"/>
      <c r="CZ45" s="629">
        <v>5.2</v>
      </c>
      <c r="DA45" s="654"/>
      <c r="DB45" s="654"/>
      <c r="DC45" s="658"/>
      <c r="DD45" s="633">
        <v>137514</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13"/>
      <c r="CD46" s="662"/>
      <c r="CE46" s="663"/>
      <c r="CF46" s="621" t="s">
        <v>348</v>
      </c>
      <c r="CG46" s="622"/>
      <c r="CH46" s="622"/>
      <c r="CI46" s="622"/>
      <c r="CJ46" s="622"/>
      <c r="CK46" s="622"/>
      <c r="CL46" s="622"/>
      <c r="CM46" s="622"/>
      <c r="CN46" s="622"/>
      <c r="CO46" s="622"/>
      <c r="CP46" s="622"/>
      <c r="CQ46" s="623"/>
      <c r="CR46" s="624">
        <v>1230329</v>
      </c>
      <c r="CS46" s="625"/>
      <c r="CT46" s="625"/>
      <c r="CU46" s="625"/>
      <c r="CV46" s="625"/>
      <c r="CW46" s="625"/>
      <c r="CX46" s="625"/>
      <c r="CY46" s="626"/>
      <c r="CZ46" s="629">
        <v>3.8</v>
      </c>
      <c r="DA46" s="630"/>
      <c r="DB46" s="630"/>
      <c r="DC46" s="636"/>
      <c r="DD46" s="633">
        <v>224591</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13"/>
      <c r="CD47" s="662"/>
      <c r="CE47" s="663"/>
      <c r="CF47" s="621" t="s">
        <v>349</v>
      </c>
      <c r="CG47" s="622"/>
      <c r="CH47" s="622"/>
      <c r="CI47" s="622"/>
      <c r="CJ47" s="622"/>
      <c r="CK47" s="622"/>
      <c r="CL47" s="622"/>
      <c r="CM47" s="622"/>
      <c r="CN47" s="622"/>
      <c r="CO47" s="622"/>
      <c r="CP47" s="622"/>
      <c r="CQ47" s="623"/>
      <c r="CR47" s="624">
        <v>93274</v>
      </c>
      <c r="CS47" s="656"/>
      <c r="CT47" s="656"/>
      <c r="CU47" s="656"/>
      <c r="CV47" s="656"/>
      <c r="CW47" s="656"/>
      <c r="CX47" s="656"/>
      <c r="CY47" s="657"/>
      <c r="CZ47" s="629">
        <v>0.3</v>
      </c>
      <c r="DA47" s="654"/>
      <c r="DB47" s="654"/>
      <c r="DC47" s="658"/>
      <c r="DD47" s="633">
        <v>5068</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13"/>
      <c r="CD48" s="664"/>
      <c r="CE48" s="665"/>
      <c r="CF48" s="621" t="s">
        <v>350</v>
      </c>
      <c r="CG48" s="622"/>
      <c r="CH48" s="622"/>
      <c r="CI48" s="622"/>
      <c r="CJ48" s="622"/>
      <c r="CK48" s="622"/>
      <c r="CL48" s="622"/>
      <c r="CM48" s="622"/>
      <c r="CN48" s="622"/>
      <c r="CO48" s="622"/>
      <c r="CP48" s="622"/>
      <c r="CQ48" s="623"/>
      <c r="CR48" s="624" t="s">
        <v>121</v>
      </c>
      <c r="CS48" s="625"/>
      <c r="CT48" s="625"/>
      <c r="CU48" s="625"/>
      <c r="CV48" s="625"/>
      <c r="CW48" s="625"/>
      <c r="CX48" s="625"/>
      <c r="CY48" s="626"/>
      <c r="CZ48" s="629" t="s">
        <v>121</v>
      </c>
      <c r="DA48" s="630"/>
      <c r="DB48" s="630"/>
      <c r="DC48" s="636"/>
      <c r="DD48" s="633" t="s">
        <v>121</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13"/>
      <c r="CD49" s="645" t="s">
        <v>351</v>
      </c>
      <c r="CE49" s="646"/>
      <c r="CF49" s="646"/>
      <c r="CG49" s="646"/>
      <c r="CH49" s="646"/>
      <c r="CI49" s="646"/>
      <c r="CJ49" s="646"/>
      <c r="CK49" s="646"/>
      <c r="CL49" s="646"/>
      <c r="CM49" s="646"/>
      <c r="CN49" s="646"/>
      <c r="CO49" s="646"/>
      <c r="CP49" s="646"/>
      <c r="CQ49" s="647"/>
      <c r="CR49" s="696">
        <v>32200180</v>
      </c>
      <c r="CS49" s="683"/>
      <c r="CT49" s="683"/>
      <c r="CU49" s="683"/>
      <c r="CV49" s="683"/>
      <c r="CW49" s="683"/>
      <c r="CX49" s="683"/>
      <c r="CY49" s="712"/>
      <c r="CZ49" s="704">
        <v>100</v>
      </c>
      <c r="DA49" s="713"/>
      <c r="DB49" s="713"/>
      <c r="DC49" s="714"/>
      <c r="DD49" s="715">
        <v>16751036</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C/ngsJLWBi4cc5mYkLD/T9trDQbZgUkZ/D/anXP94gupfqIj2yW0bOHJRdaq5DGk+/R3NffnuLAaiAukuudb5g==" saltValue="AmdUoYz2K/IgkkIgeoJJGA==" spinCount="100000" sheet="1" objects="1" scenarios="1"/>
  <customSheetViews>
    <customSheetView guid="{35BDED3E-7420-4487-AC72-31F3B3A6B333}"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K69" sqref="BK6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3" t="s">
        <v>353</v>
      </c>
      <c r="DK2" s="724"/>
      <c r="DL2" s="724"/>
      <c r="DM2" s="724"/>
      <c r="DN2" s="724"/>
      <c r="DO2" s="725"/>
      <c r="DP2" s="216"/>
      <c r="DQ2" s="723" t="s">
        <v>354</v>
      </c>
      <c r="DR2" s="724"/>
      <c r="DS2" s="724"/>
      <c r="DT2" s="724"/>
      <c r="DU2" s="724"/>
      <c r="DV2" s="724"/>
      <c r="DW2" s="724"/>
      <c r="DX2" s="724"/>
      <c r="DY2" s="724"/>
      <c r="DZ2" s="72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20"/>
      <c r="BA4" s="220"/>
      <c r="BB4" s="220"/>
      <c r="BC4" s="220"/>
      <c r="BD4" s="220"/>
      <c r="BE4" s="221"/>
      <c r="BF4" s="221"/>
      <c r="BG4" s="221"/>
      <c r="BH4" s="221"/>
      <c r="BI4" s="221"/>
      <c r="BJ4" s="221"/>
      <c r="BK4" s="221"/>
      <c r="BL4" s="221"/>
      <c r="BM4" s="221"/>
      <c r="BN4" s="221"/>
      <c r="BO4" s="221"/>
      <c r="BP4" s="221"/>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2"/>
    </row>
    <row r="5" spans="1:131" s="223" customFormat="1" ht="26.25" customHeight="1" x14ac:dyDescent="0.1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20"/>
      <c r="BA5" s="220"/>
      <c r="BB5" s="220"/>
      <c r="BC5" s="220"/>
      <c r="BD5" s="220"/>
      <c r="BE5" s="221"/>
      <c r="BF5" s="221"/>
      <c r="BG5" s="221"/>
      <c r="BH5" s="221"/>
      <c r="BI5" s="221"/>
      <c r="BJ5" s="221"/>
      <c r="BK5" s="221"/>
      <c r="BL5" s="221"/>
      <c r="BM5" s="221"/>
      <c r="BN5" s="221"/>
      <c r="BO5" s="221"/>
      <c r="BP5" s="221"/>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22"/>
    </row>
    <row r="6" spans="1:131" s="223"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20"/>
      <c r="BA6" s="220"/>
      <c r="BB6" s="220"/>
      <c r="BC6" s="220"/>
      <c r="BD6" s="220"/>
      <c r="BE6" s="221"/>
      <c r="BF6" s="221"/>
      <c r="BG6" s="221"/>
      <c r="BH6" s="221"/>
      <c r="BI6" s="221"/>
      <c r="BJ6" s="221"/>
      <c r="BK6" s="221"/>
      <c r="BL6" s="221"/>
      <c r="BM6" s="221"/>
      <c r="BN6" s="221"/>
      <c r="BO6" s="221"/>
      <c r="BP6" s="221"/>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22"/>
    </row>
    <row r="7" spans="1:131" s="223" customFormat="1" ht="26.25" customHeight="1" thickTop="1" x14ac:dyDescent="0.15">
      <c r="A7" s="224">
        <v>1</v>
      </c>
      <c r="B7" s="750" t="s">
        <v>374</v>
      </c>
      <c r="C7" s="751"/>
      <c r="D7" s="751"/>
      <c r="E7" s="751"/>
      <c r="F7" s="751"/>
      <c r="G7" s="751"/>
      <c r="H7" s="751"/>
      <c r="I7" s="751"/>
      <c r="J7" s="751"/>
      <c r="K7" s="751"/>
      <c r="L7" s="751"/>
      <c r="M7" s="751"/>
      <c r="N7" s="751"/>
      <c r="O7" s="751"/>
      <c r="P7" s="752"/>
      <c r="Q7" s="753">
        <v>32759</v>
      </c>
      <c r="R7" s="754"/>
      <c r="S7" s="754"/>
      <c r="T7" s="754"/>
      <c r="U7" s="754"/>
      <c r="V7" s="754">
        <v>32189</v>
      </c>
      <c r="W7" s="754"/>
      <c r="X7" s="754"/>
      <c r="Y7" s="754"/>
      <c r="Z7" s="754"/>
      <c r="AA7" s="754">
        <v>570</v>
      </c>
      <c r="AB7" s="754"/>
      <c r="AC7" s="754"/>
      <c r="AD7" s="754"/>
      <c r="AE7" s="755"/>
      <c r="AF7" s="756">
        <v>482</v>
      </c>
      <c r="AG7" s="757"/>
      <c r="AH7" s="757"/>
      <c r="AI7" s="757"/>
      <c r="AJ7" s="758"/>
      <c r="AK7" s="759">
        <v>646</v>
      </c>
      <c r="AL7" s="760"/>
      <c r="AM7" s="760"/>
      <c r="AN7" s="760"/>
      <c r="AO7" s="760"/>
      <c r="AP7" s="760">
        <v>29736</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7"/>
      <c r="BT7" s="748"/>
      <c r="BU7" s="748"/>
      <c r="BV7" s="748"/>
      <c r="BW7" s="748"/>
      <c r="BX7" s="748"/>
      <c r="BY7" s="748"/>
      <c r="BZ7" s="748"/>
      <c r="CA7" s="748"/>
      <c r="CB7" s="748"/>
      <c r="CC7" s="748"/>
      <c r="CD7" s="748"/>
      <c r="CE7" s="748"/>
      <c r="CF7" s="748"/>
      <c r="CG7" s="763"/>
      <c r="CH7" s="744"/>
      <c r="CI7" s="745"/>
      <c r="CJ7" s="745"/>
      <c r="CK7" s="745"/>
      <c r="CL7" s="746"/>
      <c r="CM7" s="744"/>
      <c r="CN7" s="745"/>
      <c r="CO7" s="745"/>
      <c r="CP7" s="745"/>
      <c r="CQ7" s="746"/>
      <c r="CR7" s="744"/>
      <c r="CS7" s="745"/>
      <c r="CT7" s="745"/>
      <c r="CU7" s="745"/>
      <c r="CV7" s="746"/>
      <c r="CW7" s="744"/>
      <c r="CX7" s="745"/>
      <c r="CY7" s="745"/>
      <c r="CZ7" s="745"/>
      <c r="DA7" s="746"/>
      <c r="DB7" s="744"/>
      <c r="DC7" s="745"/>
      <c r="DD7" s="745"/>
      <c r="DE7" s="745"/>
      <c r="DF7" s="746"/>
      <c r="DG7" s="744"/>
      <c r="DH7" s="745"/>
      <c r="DI7" s="745"/>
      <c r="DJ7" s="745"/>
      <c r="DK7" s="746"/>
      <c r="DL7" s="744"/>
      <c r="DM7" s="745"/>
      <c r="DN7" s="745"/>
      <c r="DO7" s="745"/>
      <c r="DP7" s="746"/>
      <c r="DQ7" s="744"/>
      <c r="DR7" s="745"/>
      <c r="DS7" s="745"/>
      <c r="DT7" s="745"/>
      <c r="DU7" s="746"/>
      <c r="DV7" s="747"/>
      <c r="DW7" s="748"/>
      <c r="DX7" s="748"/>
      <c r="DY7" s="748"/>
      <c r="DZ7" s="749"/>
      <c r="EA7" s="222"/>
    </row>
    <row r="8" spans="1:131" s="223" customFormat="1" ht="26.25" customHeight="1" x14ac:dyDescent="0.15">
      <c r="A8" s="226">
        <v>2</v>
      </c>
      <c r="B8" s="781" t="s">
        <v>375</v>
      </c>
      <c r="C8" s="782"/>
      <c r="D8" s="782"/>
      <c r="E8" s="782"/>
      <c r="F8" s="782"/>
      <c r="G8" s="782"/>
      <c r="H8" s="782"/>
      <c r="I8" s="782"/>
      <c r="J8" s="782"/>
      <c r="K8" s="782"/>
      <c r="L8" s="782"/>
      <c r="M8" s="782"/>
      <c r="N8" s="782"/>
      <c r="O8" s="782"/>
      <c r="P8" s="783"/>
      <c r="Q8" s="784">
        <v>12</v>
      </c>
      <c r="R8" s="785"/>
      <c r="S8" s="785"/>
      <c r="T8" s="785"/>
      <c r="U8" s="785"/>
      <c r="V8" s="785">
        <v>12</v>
      </c>
      <c r="W8" s="785"/>
      <c r="X8" s="785"/>
      <c r="Y8" s="785"/>
      <c r="Z8" s="785"/>
      <c r="AA8" s="785">
        <v>0</v>
      </c>
      <c r="AB8" s="785"/>
      <c r="AC8" s="785"/>
      <c r="AD8" s="785"/>
      <c r="AE8" s="786"/>
      <c r="AF8" s="787" t="s">
        <v>121</v>
      </c>
      <c r="AG8" s="788"/>
      <c r="AH8" s="788"/>
      <c r="AI8" s="788"/>
      <c r="AJ8" s="789"/>
      <c r="AK8" s="770" t="s">
        <v>563</v>
      </c>
      <c r="AL8" s="771"/>
      <c r="AM8" s="771"/>
      <c r="AN8" s="771"/>
      <c r="AO8" s="771"/>
      <c r="AP8" s="771" t="s">
        <v>563</v>
      </c>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22"/>
    </row>
    <row r="9" spans="1:131" s="223" customFormat="1" ht="26.25" customHeight="1" x14ac:dyDescent="0.15">
      <c r="A9" s="226">
        <v>3</v>
      </c>
      <c r="B9" s="781" t="s">
        <v>376</v>
      </c>
      <c r="C9" s="782"/>
      <c r="D9" s="782"/>
      <c r="E9" s="782"/>
      <c r="F9" s="782"/>
      <c r="G9" s="782"/>
      <c r="H9" s="782"/>
      <c r="I9" s="782"/>
      <c r="J9" s="782"/>
      <c r="K9" s="782"/>
      <c r="L9" s="782"/>
      <c r="M9" s="782"/>
      <c r="N9" s="782"/>
      <c r="O9" s="782"/>
      <c r="P9" s="783"/>
      <c r="Q9" s="784">
        <v>4</v>
      </c>
      <c r="R9" s="785"/>
      <c r="S9" s="785"/>
      <c r="T9" s="785"/>
      <c r="U9" s="785"/>
      <c r="V9" s="785">
        <v>3</v>
      </c>
      <c r="W9" s="785"/>
      <c r="X9" s="785"/>
      <c r="Y9" s="785"/>
      <c r="Z9" s="785"/>
      <c r="AA9" s="785">
        <v>1</v>
      </c>
      <c r="AB9" s="785"/>
      <c r="AC9" s="785"/>
      <c r="AD9" s="785"/>
      <c r="AE9" s="786"/>
      <c r="AF9" s="787">
        <v>1</v>
      </c>
      <c r="AG9" s="788"/>
      <c r="AH9" s="788"/>
      <c r="AI9" s="788"/>
      <c r="AJ9" s="789"/>
      <c r="AK9" s="770">
        <v>0</v>
      </c>
      <c r="AL9" s="771"/>
      <c r="AM9" s="771"/>
      <c r="AN9" s="771"/>
      <c r="AO9" s="771"/>
      <c r="AP9" s="771">
        <v>37</v>
      </c>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22"/>
    </row>
    <row r="10" spans="1:131" s="223" customFormat="1" ht="26.25" customHeight="1" x14ac:dyDescent="0.15">
      <c r="A10" s="226">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22"/>
    </row>
    <row r="11" spans="1:131" s="223" customFormat="1" ht="26.25" customHeight="1" x14ac:dyDescent="0.15">
      <c r="A11" s="226">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22"/>
    </row>
    <row r="12" spans="1:131" s="223" customFormat="1" ht="26.25" customHeight="1" x14ac:dyDescent="0.15">
      <c r="A12" s="226">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22"/>
    </row>
    <row r="13" spans="1:131" s="223" customFormat="1" ht="26.25" customHeight="1" x14ac:dyDescent="0.15">
      <c r="A13" s="226">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22"/>
    </row>
    <row r="14" spans="1:131" s="223" customFormat="1" ht="26.25" customHeight="1" x14ac:dyDescent="0.15">
      <c r="A14" s="226">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22"/>
    </row>
    <row r="15" spans="1:131" s="223" customFormat="1" ht="26.25" customHeight="1" x14ac:dyDescent="0.15">
      <c r="A15" s="226">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22"/>
    </row>
    <row r="16" spans="1:131" s="223" customFormat="1" ht="26.25" customHeight="1" x14ac:dyDescent="0.15">
      <c r="A16" s="226">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22"/>
    </row>
    <row r="17" spans="1:131" s="223" customFormat="1" ht="26.25" customHeight="1" x14ac:dyDescent="0.15">
      <c r="A17" s="226">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22"/>
    </row>
    <row r="18" spans="1:131" s="223" customFormat="1" ht="26.25" customHeight="1" x14ac:dyDescent="0.15">
      <c r="A18" s="226">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22"/>
    </row>
    <row r="19" spans="1:131" s="223" customFormat="1" ht="26.25" customHeight="1" x14ac:dyDescent="0.15">
      <c r="A19" s="226">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22"/>
    </row>
    <row r="20" spans="1:131" s="223" customFormat="1" ht="26.25" customHeight="1" x14ac:dyDescent="0.15">
      <c r="A20" s="226">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22"/>
    </row>
    <row r="21" spans="1:131" s="223" customFormat="1" ht="26.25" customHeight="1" thickBot="1" x14ac:dyDescent="0.2">
      <c r="A21" s="226">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22"/>
    </row>
    <row r="22" spans="1:131" s="223" customFormat="1" ht="26.25" customHeight="1" x14ac:dyDescent="0.15">
      <c r="A22" s="226">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377</v>
      </c>
      <c r="BA22" s="807"/>
      <c r="BB22" s="807"/>
      <c r="BC22" s="807"/>
      <c r="BD22" s="808"/>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22"/>
    </row>
    <row r="23" spans="1:131" s="223" customFormat="1" ht="26.25" customHeight="1" thickBot="1" x14ac:dyDescent="0.2">
      <c r="A23" s="228" t="s">
        <v>378</v>
      </c>
      <c r="B23" s="790" t="s">
        <v>379</v>
      </c>
      <c r="C23" s="791"/>
      <c r="D23" s="791"/>
      <c r="E23" s="791"/>
      <c r="F23" s="791"/>
      <c r="G23" s="791"/>
      <c r="H23" s="791"/>
      <c r="I23" s="791"/>
      <c r="J23" s="791"/>
      <c r="K23" s="791"/>
      <c r="L23" s="791"/>
      <c r="M23" s="791"/>
      <c r="N23" s="791"/>
      <c r="O23" s="791"/>
      <c r="P23" s="792"/>
      <c r="Q23" s="793">
        <v>32775</v>
      </c>
      <c r="R23" s="794"/>
      <c r="S23" s="794"/>
      <c r="T23" s="794"/>
      <c r="U23" s="794"/>
      <c r="V23" s="794">
        <v>32204</v>
      </c>
      <c r="W23" s="794"/>
      <c r="X23" s="794"/>
      <c r="Y23" s="794"/>
      <c r="Z23" s="794"/>
      <c r="AA23" s="794">
        <v>571</v>
      </c>
      <c r="AB23" s="794"/>
      <c r="AC23" s="794"/>
      <c r="AD23" s="794"/>
      <c r="AE23" s="795"/>
      <c r="AF23" s="796">
        <v>483</v>
      </c>
      <c r="AG23" s="794"/>
      <c r="AH23" s="794"/>
      <c r="AI23" s="794"/>
      <c r="AJ23" s="797"/>
      <c r="AK23" s="798"/>
      <c r="AL23" s="799"/>
      <c r="AM23" s="799"/>
      <c r="AN23" s="799"/>
      <c r="AO23" s="799"/>
      <c r="AP23" s="794">
        <v>29773</v>
      </c>
      <c r="AQ23" s="794"/>
      <c r="AR23" s="794"/>
      <c r="AS23" s="794"/>
      <c r="AT23" s="794"/>
      <c r="AU23" s="810"/>
      <c r="AV23" s="810"/>
      <c r="AW23" s="810"/>
      <c r="AX23" s="810"/>
      <c r="AY23" s="811"/>
      <c r="AZ23" s="812" t="s">
        <v>121</v>
      </c>
      <c r="BA23" s="813"/>
      <c r="BB23" s="813"/>
      <c r="BC23" s="813"/>
      <c r="BD23" s="814"/>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22"/>
    </row>
    <row r="24" spans="1:131" s="223" customFormat="1" ht="26.25" customHeight="1" x14ac:dyDescent="0.15">
      <c r="A24" s="809" t="s">
        <v>380</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22"/>
    </row>
    <row r="25" spans="1:131" ht="26.25" customHeight="1" thickBot="1" x14ac:dyDescent="0.2">
      <c r="A25" s="726" t="s">
        <v>381</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8"/>
    </row>
    <row r="26" spans="1:131" ht="26.25" customHeight="1" x14ac:dyDescent="0.15">
      <c r="A26" s="728" t="s">
        <v>357</v>
      </c>
      <c r="B26" s="729"/>
      <c r="C26" s="729"/>
      <c r="D26" s="729"/>
      <c r="E26" s="729"/>
      <c r="F26" s="729"/>
      <c r="G26" s="729"/>
      <c r="H26" s="729"/>
      <c r="I26" s="729"/>
      <c r="J26" s="729"/>
      <c r="K26" s="729"/>
      <c r="L26" s="729"/>
      <c r="M26" s="729"/>
      <c r="N26" s="729"/>
      <c r="O26" s="729"/>
      <c r="P26" s="730"/>
      <c r="Q26" s="734" t="s">
        <v>382</v>
      </c>
      <c r="R26" s="735"/>
      <c r="S26" s="735"/>
      <c r="T26" s="735"/>
      <c r="U26" s="736"/>
      <c r="V26" s="734" t="s">
        <v>383</v>
      </c>
      <c r="W26" s="735"/>
      <c r="X26" s="735"/>
      <c r="Y26" s="735"/>
      <c r="Z26" s="736"/>
      <c r="AA26" s="734" t="s">
        <v>384</v>
      </c>
      <c r="AB26" s="735"/>
      <c r="AC26" s="735"/>
      <c r="AD26" s="735"/>
      <c r="AE26" s="735"/>
      <c r="AF26" s="815" t="s">
        <v>385</v>
      </c>
      <c r="AG26" s="816"/>
      <c r="AH26" s="816"/>
      <c r="AI26" s="816"/>
      <c r="AJ26" s="817"/>
      <c r="AK26" s="735" t="s">
        <v>386</v>
      </c>
      <c r="AL26" s="735"/>
      <c r="AM26" s="735"/>
      <c r="AN26" s="735"/>
      <c r="AO26" s="736"/>
      <c r="AP26" s="734" t="s">
        <v>387</v>
      </c>
      <c r="AQ26" s="735"/>
      <c r="AR26" s="735"/>
      <c r="AS26" s="735"/>
      <c r="AT26" s="736"/>
      <c r="AU26" s="734" t="s">
        <v>388</v>
      </c>
      <c r="AV26" s="735"/>
      <c r="AW26" s="735"/>
      <c r="AX26" s="735"/>
      <c r="AY26" s="736"/>
      <c r="AZ26" s="734" t="s">
        <v>389</v>
      </c>
      <c r="BA26" s="735"/>
      <c r="BB26" s="735"/>
      <c r="BC26" s="735"/>
      <c r="BD26" s="736"/>
      <c r="BE26" s="734" t="s">
        <v>364</v>
      </c>
      <c r="BF26" s="735"/>
      <c r="BG26" s="735"/>
      <c r="BH26" s="735"/>
      <c r="BI26" s="741"/>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8"/>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8"/>
    </row>
    <row r="28" spans="1:131" ht="26.25" customHeight="1" thickTop="1" x14ac:dyDescent="0.15">
      <c r="A28" s="230">
        <v>1</v>
      </c>
      <c r="B28" s="750" t="s">
        <v>390</v>
      </c>
      <c r="C28" s="751"/>
      <c r="D28" s="751"/>
      <c r="E28" s="751"/>
      <c r="F28" s="751"/>
      <c r="G28" s="751"/>
      <c r="H28" s="751"/>
      <c r="I28" s="751"/>
      <c r="J28" s="751"/>
      <c r="K28" s="751"/>
      <c r="L28" s="751"/>
      <c r="M28" s="751"/>
      <c r="N28" s="751"/>
      <c r="O28" s="751"/>
      <c r="P28" s="752"/>
      <c r="Q28" s="823">
        <v>6894</v>
      </c>
      <c r="R28" s="824"/>
      <c r="S28" s="824"/>
      <c r="T28" s="824"/>
      <c r="U28" s="824"/>
      <c r="V28" s="824">
        <v>6885</v>
      </c>
      <c r="W28" s="824"/>
      <c r="X28" s="824"/>
      <c r="Y28" s="824"/>
      <c r="Z28" s="824"/>
      <c r="AA28" s="824">
        <v>9</v>
      </c>
      <c r="AB28" s="824"/>
      <c r="AC28" s="824"/>
      <c r="AD28" s="824"/>
      <c r="AE28" s="825"/>
      <c r="AF28" s="826">
        <v>9</v>
      </c>
      <c r="AG28" s="824"/>
      <c r="AH28" s="824"/>
      <c r="AI28" s="824"/>
      <c r="AJ28" s="827"/>
      <c r="AK28" s="828">
        <v>964</v>
      </c>
      <c r="AL28" s="829"/>
      <c r="AM28" s="829"/>
      <c r="AN28" s="829"/>
      <c r="AO28" s="829"/>
      <c r="AP28" s="829" t="s">
        <v>564</v>
      </c>
      <c r="AQ28" s="829"/>
      <c r="AR28" s="829"/>
      <c r="AS28" s="829"/>
      <c r="AT28" s="829"/>
      <c r="AU28" s="829" t="s">
        <v>564</v>
      </c>
      <c r="AV28" s="829"/>
      <c r="AW28" s="829"/>
      <c r="AX28" s="829"/>
      <c r="AY28" s="829"/>
      <c r="AZ28" s="830"/>
      <c r="BA28" s="830"/>
      <c r="BB28" s="830"/>
      <c r="BC28" s="830"/>
      <c r="BD28" s="830"/>
      <c r="BE28" s="821"/>
      <c r="BF28" s="821"/>
      <c r="BG28" s="821"/>
      <c r="BH28" s="821"/>
      <c r="BI28" s="822"/>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8"/>
    </row>
    <row r="29" spans="1:131" ht="26.25" customHeight="1" x14ac:dyDescent="0.15">
      <c r="A29" s="230">
        <v>2</v>
      </c>
      <c r="B29" s="781" t="s">
        <v>391</v>
      </c>
      <c r="C29" s="782"/>
      <c r="D29" s="782"/>
      <c r="E29" s="782"/>
      <c r="F29" s="782"/>
      <c r="G29" s="782"/>
      <c r="H29" s="782"/>
      <c r="I29" s="782"/>
      <c r="J29" s="782"/>
      <c r="K29" s="782"/>
      <c r="L29" s="782"/>
      <c r="M29" s="782"/>
      <c r="N29" s="782"/>
      <c r="O29" s="782"/>
      <c r="P29" s="783"/>
      <c r="Q29" s="784">
        <v>760</v>
      </c>
      <c r="R29" s="785"/>
      <c r="S29" s="785"/>
      <c r="T29" s="785"/>
      <c r="U29" s="785"/>
      <c r="V29" s="785">
        <v>753</v>
      </c>
      <c r="W29" s="785"/>
      <c r="X29" s="785"/>
      <c r="Y29" s="785"/>
      <c r="Z29" s="785"/>
      <c r="AA29" s="785">
        <v>7</v>
      </c>
      <c r="AB29" s="785"/>
      <c r="AC29" s="785"/>
      <c r="AD29" s="785"/>
      <c r="AE29" s="786"/>
      <c r="AF29" s="787">
        <v>7</v>
      </c>
      <c r="AG29" s="788"/>
      <c r="AH29" s="788"/>
      <c r="AI29" s="788"/>
      <c r="AJ29" s="789"/>
      <c r="AK29" s="835">
        <v>154</v>
      </c>
      <c r="AL29" s="831"/>
      <c r="AM29" s="831"/>
      <c r="AN29" s="831"/>
      <c r="AO29" s="831"/>
      <c r="AP29" s="831" t="s">
        <v>564</v>
      </c>
      <c r="AQ29" s="831"/>
      <c r="AR29" s="831"/>
      <c r="AS29" s="831"/>
      <c r="AT29" s="831"/>
      <c r="AU29" s="831" t="s">
        <v>564</v>
      </c>
      <c r="AV29" s="831"/>
      <c r="AW29" s="831"/>
      <c r="AX29" s="831"/>
      <c r="AY29" s="831"/>
      <c r="AZ29" s="832"/>
      <c r="BA29" s="832"/>
      <c r="BB29" s="832"/>
      <c r="BC29" s="832"/>
      <c r="BD29" s="832"/>
      <c r="BE29" s="833"/>
      <c r="BF29" s="833"/>
      <c r="BG29" s="833"/>
      <c r="BH29" s="833"/>
      <c r="BI29" s="834"/>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8"/>
    </row>
    <row r="30" spans="1:131" ht="26.25" customHeight="1" x14ac:dyDescent="0.15">
      <c r="A30" s="230">
        <v>3</v>
      </c>
      <c r="B30" s="781" t="s">
        <v>392</v>
      </c>
      <c r="C30" s="782"/>
      <c r="D30" s="782"/>
      <c r="E30" s="782"/>
      <c r="F30" s="782"/>
      <c r="G30" s="782"/>
      <c r="H30" s="782"/>
      <c r="I30" s="782"/>
      <c r="J30" s="782"/>
      <c r="K30" s="782"/>
      <c r="L30" s="782"/>
      <c r="M30" s="782"/>
      <c r="N30" s="782"/>
      <c r="O30" s="782"/>
      <c r="P30" s="783"/>
      <c r="Q30" s="784">
        <v>1590</v>
      </c>
      <c r="R30" s="785"/>
      <c r="S30" s="785"/>
      <c r="T30" s="785"/>
      <c r="U30" s="785"/>
      <c r="V30" s="785">
        <v>1420</v>
      </c>
      <c r="W30" s="785"/>
      <c r="X30" s="785"/>
      <c r="Y30" s="785"/>
      <c r="Z30" s="785"/>
      <c r="AA30" s="785">
        <v>169</v>
      </c>
      <c r="AB30" s="785"/>
      <c r="AC30" s="785"/>
      <c r="AD30" s="785"/>
      <c r="AE30" s="786"/>
      <c r="AF30" s="787">
        <v>1144</v>
      </c>
      <c r="AG30" s="788"/>
      <c r="AH30" s="788"/>
      <c r="AI30" s="788"/>
      <c r="AJ30" s="789"/>
      <c r="AK30" s="835">
        <v>11</v>
      </c>
      <c r="AL30" s="831"/>
      <c r="AM30" s="831"/>
      <c r="AN30" s="831"/>
      <c r="AO30" s="831"/>
      <c r="AP30" s="831">
        <v>396</v>
      </c>
      <c r="AQ30" s="831"/>
      <c r="AR30" s="831"/>
      <c r="AS30" s="831"/>
      <c r="AT30" s="831"/>
      <c r="AU30" s="831">
        <v>1</v>
      </c>
      <c r="AV30" s="831"/>
      <c r="AW30" s="831"/>
      <c r="AX30" s="831"/>
      <c r="AY30" s="831"/>
      <c r="AZ30" s="832"/>
      <c r="BA30" s="832"/>
      <c r="BB30" s="832"/>
      <c r="BC30" s="832"/>
      <c r="BD30" s="832"/>
      <c r="BE30" s="833" t="s">
        <v>393</v>
      </c>
      <c r="BF30" s="833"/>
      <c r="BG30" s="833"/>
      <c r="BH30" s="833"/>
      <c r="BI30" s="834"/>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8"/>
    </row>
    <row r="31" spans="1:131" ht="26.25" customHeight="1" x14ac:dyDescent="0.15">
      <c r="A31" s="230">
        <v>4</v>
      </c>
      <c r="B31" s="781" t="s">
        <v>394</v>
      </c>
      <c r="C31" s="782"/>
      <c r="D31" s="782"/>
      <c r="E31" s="782"/>
      <c r="F31" s="782"/>
      <c r="G31" s="782"/>
      <c r="H31" s="782"/>
      <c r="I31" s="782"/>
      <c r="J31" s="782"/>
      <c r="K31" s="782"/>
      <c r="L31" s="782"/>
      <c r="M31" s="782"/>
      <c r="N31" s="782"/>
      <c r="O31" s="782"/>
      <c r="P31" s="783"/>
      <c r="Q31" s="784">
        <v>1036</v>
      </c>
      <c r="R31" s="785"/>
      <c r="S31" s="785"/>
      <c r="T31" s="785"/>
      <c r="U31" s="785"/>
      <c r="V31" s="785">
        <v>940</v>
      </c>
      <c r="W31" s="785"/>
      <c r="X31" s="785"/>
      <c r="Y31" s="785"/>
      <c r="Z31" s="785"/>
      <c r="AA31" s="785">
        <v>96</v>
      </c>
      <c r="AB31" s="785"/>
      <c r="AC31" s="785"/>
      <c r="AD31" s="785"/>
      <c r="AE31" s="786"/>
      <c r="AF31" s="787">
        <v>607</v>
      </c>
      <c r="AG31" s="788"/>
      <c r="AH31" s="788"/>
      <c r="AI31" s="788"/>
      <c r="AJ31" s="789"/>
      <c r="AK31" s="835">
        <v>546</v>
      </c>
      <c r="AL31" s="831"/>
      <c r="AM31" s="831"/>
      <c r="AN31" s="831"/>
      <c r="AO31" s="831"/>
      <c r="AP31" s="831">
        <v>4042</v>
      </c>
      <c r="AQ31" s="831"/>
      <c r="AR31" s="831"/>
      <c r="AS31" s="831"/>
      <c r="AT31" s="831"/>
      <c r="AU31" s="831">
        <v>2401</v>
      </c>
      <c r="AV31" s="831"/>
      <c r="AW31" s="831"/>
      <c r="AX31" s="831"/>
      <c r="AY31" s="831"/>
      <c r="AZ31" s="832"/>
      <c r="BA31" s="832"/>
      <c r="BB31" s="832"/>
      <c r="BC31" s="832"/>
      <c r="BD31" s="832"/>
      <c r="BE31" s="833" t="s">
        <v>393</v>
      </c>
      <c r="BF31" s="833"/>
      <c r="BG31" s="833"/>
      <c r="BH31" s="833"/>
      <c r="BI31" s="834"/>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8"/>
    </row>
    <row r="32" spans="1:131" ht="26.25" customHeight="1" x14ac:dyDescent="0.15">
      <c r="A32" s="230">
        <v>5</v>
      </c>
      <c r="B32" s="781"/>
      <c r="C32" s="782"/>
      <c r="D32" s="782"/>
      <c r="E32" s="782"/>
      <c r="F32" s="782"/>
      <c r="G32" s="782"/>
      <c r="H32" s="782"/>
      <c r="I32" s="782"/>
      <c r="J32" s="782"/>
      <c r="K32" s="782"/>
      <c r="L32" s="782"/>
      <c r="M32" s="782"/>
      <c r="N32" s="782"/>
      <c r="O32" s="782"/>
      <c r="P32" s="783"/>
      <c r="Q32" s="784"/>
      <c r="R32" s="785"/>
      <c r="S32" s="785"/>
      <c r="T32" s="785"/>
      <c r="U32" s="785"/>
      <c r="V32" s="785"/>
      <c r="W32" s="785"/>
      <c r="X32" s="785"/>
      <c r="Y32" s="785"/>
      <c r="Z32" s="785"/>
      <c r="AA32" s="785"/>
      <c r="AB32" s="785"/>
      <c r="AC32" s="785"/>
      <c r="AD32" s="785"/>
      <c r="AE32" s="786"/>
      <c r="AF32" s="787"/>
      <c r="AG32" s="788"/>
      <c r="AH32" s="788"/>
      <c r="AI32" s="788"/>
      <c r="AJ32" s="789"/>
      <c r="AK32" s="835"/>
      <c r="AL32" s="831"/>
      <c r="AM32" s="831"/>
      <c r="AN32" s="831"/>
      <c r="AO32" s="831"/>
      <c r="AP32" s="831"/>
      <c r="AQ32" s="831"/>
      <c r="AR32" s="831"/>
      <c r="AS32" s="831"/>
      <c r="AT32" s="831"/>
      <c r="AU32" s="831"/>
      <c r="AV32" s="831"/>
      <c r="AW32" s="831"/>
      <c r="AX32" s="831"/>
      <c r="AY32" s="831"/>
      <c r="AZ32" s="832"/>
      <c r="BA32" s="832"/>
      <c r="BB32" s="832"/>
      <c r="BC32" s="832"/>
      <c r="BD32" s="832"/>
      <c r="BE32" s="833"/>
      <c r="BF32" s="833"/>
      <c r="BG32" s="833"/>
      <c r="BH32" s="833"/>
      <c r="BI32" s="834"/>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8"/>
    </row>
    <row r="33" spans="1:131" ht="26.25" customHeight="1" x14ac:dyDescent="0.15">
      <c r="A33" s="230">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8"/>
    </row>
    <row r="34" spans="1:131" ht="26.25" customHeight="1" x14ac:dyDescent="0.15">
      <c r="A34" s="230">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8"/>
    </row>
    <row r="35" spans="1:131" ht="26.25" customHeight="1" x14ac:dyDescent="0.15">
      <c r="A35" s="230">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8"/>
    </row>
    <row r="36" spans="1:131" ht="26.25" customHeight="1" x14ac:dyDescent="0.15">
      <c r="A36" s="230">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8"/>
    </row>
    <row r="37" spans="1:131" ht="26.25" customHeight="1" x14ac:dyDescent="0.15">
      <c r="A37" s="230">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8"/>
    </row>
    <row r="38" spans="1:131" ht="26.25" customHeight="1" x14ac:dyDescent="0.15">
      <c r="A38" s="230">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8"/>
    </row>
    <row r="39" spans="1:131" ht="26.25" customHeight="1" x14ac:dyDescent="0.15">
      <c r="A39" s="230">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8"/>
    </row>
    <row r="40" spans="1:131" ht="26.25" customHeight="1" x14ac:dyDescent="0.15">
      <c r="A40" s="226">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8"/>
    </row>
    <row r="41" spans="1:131" ht="26.25" customHeight="1" x14ac:dyDescent="0.15">
      <c r="A41" s="226">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8"/>
    </row>
    <row r="42" spans="1:131" ht="26.25" customHeight="1" x14ac:dyDescent="0.15">
      <c r="A42" s="226">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8"/>
    </row>
    <row r="43" spans="1:131" ht="26.25" customHeight="1" x14ac:dyDescent="0.15">
      <c r="A43" s="226">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8"/>
    </row>
    <row r="44" spans="1:131" ht="26.25" customHeight="1" x14ac:dyDescent="0.15">
      <c r="A44" s="226">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8"/>
    </row>
    <row r="45" spans="1:131" ht="26.25" customHeight="1" x14ac:dyDescent="0.15">
      <c r="A45" s="226">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8"/>
    </row>
    <row r="46" spans="1:131" ht="26.25" customHeight="1" x14ac:dyDescent="0.15">
      <c r="A46" s="226">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8"/>
    </row>
    <row r="47" spans="1:131" ht="26.25" customHeight="1" x14ac:dyDescent="0.15">
      <c r="A47" s="226">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8"/>
    </row>
    <row r="48" spans="1:131" ht="26.25" customHeight="1" x14ac:dyDescent="0.15">
      <c r="A48" s="226">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8"/>
    </row>
    <row r="49" spans="1:131" ht="26.25" customHeight="1" x14ac:dyDescent="0.15">
      <c r="A49" s="226">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8"/>
    </row>
    <row r="50" spans="1:131" ht="26.25" customHeight="1" x14ac:dyDescent="0.15">
      <c r="A50" s="226">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8"/>
    </row>
    <row r="51" spans="1:131" ht="26.25" customHeight="1" x14ac:dyDescent="0.15">
      <c r="A51" s="226">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8"/>
    </row>
    <row r="52" spans="1:131" ht="26.25" customHeight="1" x14ac:dyDescent="0.15">
      <c r="A52" s="226">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8"/>
    </row>
    <row r="53" spans="1:131" ht="26.25" customHeight="1" x14ac:dyDescent="0.15">
      <c r="A53" s="226">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8"/>
    </row>
    <row r="54" spans="1:131" ht="26.25" customHeight="1" x14ac:dyDescent="0.15">
      <c r="A54" s="226">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8"/>
    </row>
    <row r="55" spans="1:131" ht="26.25" customHeight="1" x14ac:dyDescent="0.15">
      <c r="A55" s="226">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8"/>
    </row>
    <row r="56" spans="1:131" ht="26.25" customHeight="1" x14ac:dyDescent="0.15">
      <c r="A56" s="226">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8"/>
    </row>
    <row r="57" spans="1:131" ht="26.25" customHeight="1" x14ac:dyDescent="0.15">
      <c r="A57" s="226">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8"/>
    </row>
    <row r="58" spans="1:131" ht="26.25" customHeight="1" x14ac:dyDescent="0.15">
      <c r="A58" s="226">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8"/>
    </row>
    <row r="59" spans="1:131" ht="26.25" customHeight="1" x14ac:dyDescent="0.15">
      <c r="A59" s="226">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8"/>
    </row>
    <row r="60" spans="1:131" ht="26.25" customHeight="1" x14ac:dyDescent="0.15">
      <c r="A60" s="226">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8"/>
    </row>
    <row r="61" spans="1:131" ht="26.25" customHeight="1" thickBot="1" x14ac:dyDescent="0.2">
      <c r="A61" s="226">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8"/>
    </row>
    <row r="62" spans="1:131" ht="26.25" customHeight="1" x14ac:dyDescent="0.15">
      <c r="A62" s="226">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395</v>
      </c>
      <c r="BK62" s="807"/>
      <c r="BL62" s="807"/>
      <c r="BM62" s="807"/>
      <c r="BN62" s="808"/>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8"/>
    </row>
    <row r="63" spans="1:131" ht="26.25" customHeight="1" thickBot="1" x14ac:dyDescent="0.2">
      <c r="A63" s="228" t="s">
        <v>378</v>
      </c>
      <c r="B63" s="790" t="s">
        <v>396</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1767</v>
      </c>
      <c r="AG63" s="845"/>
      <c r="AH63" s="845"/>
      <c r="AI63" s="845"/>
      <c r="AJ63" s="846"/>
      <c r="AK63" s="847"/>
      <c r="AL63" s="842"/>
      <c r="AM63" s="842"/>
      <c r="AN63" s="842"/>
      <c r="AO63" s="842"/>
      <c r="AP63" s="845"/>
      <c r="AQ63" s="845"/>
      <c r="AR63" s="845"/>
      <c r="AS63" s="845"/>
      <c r="AT63" s="845"/>
      <c r="AU63" s="845"/>
      <c r="AV63" s="845"/>
      <c r="AW63" s="845"/>
      <c r="AX63" s="845"/>
      <c r="AY63" s="845"/>
      <c r="AZ63" s="849"/>
      <c r="BA63" s="849"/>
      <c r="BB63" s="849"/>
      <c r="BC63" s="849"/>
      <c r="BD63" s="849"/>
      <c r="BE63" s="850"/>
      <c r="BF63" s="850"/>
      <c r="BG63" s="850"/>
      <c r="BH63" s="850"/>
      <c r="BI63" s="851"/>
      <c r="BJ63" s="852" t="s">
        <v>121</v>
      </c>
      <c r="BK63" s="853"/>
      <c r="BL63" s="853"/>
      <c r="BM63" s="853"/>
      <c r="BN63" s="854"/>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8"/>
    </row>
    <row r="66" spans="1:131" ht="26.25" customHeight="1" x14ac:dyDescent="0.15">
      <c r="A66" s="728" t="s">
        <v>398</v>
      </c>
      <c r="B66" s="729"/>
      <c r="C66" s="729"/>
      <c r="D66" s="729"/>
      <c r="E66" s="729"/>
      <c r="F66" s="729"/>
      <c r="G66" s="729"/>
      <c r="H66" s="729"/>
      <c r="I66" s="729"/>
      <c r="J66" s="729"/>
      <c r="K66" s="729"/>
      <c r="L66" s="729"/>
      <c r="M66" s="729"/>
      <c r="N66" s="729"/>
      <c r="O66" s="729"/>
      <c r="P66" s="730"/>
      <c r="Q66" s="734" t="s">
        <v>382</v>
      </c>
      <c r="R66" s="735"/>
      <c r="S66" s="735"/>
      <c r="T66" s="735"/>
      <c r="U66" s="736"/>
      <c r="V66" s="734" t="s">
        <v>383</v>
      </c>
      <c r="W66" s="735"/>
      <c r="X66" s="735"/>
      <c r="Y66" s="735"/>
      <c r="Z66" s="736"/>
      <c r="AA66" s="734" t="s">
        <v>384</v>
      </c>
      <c r="AB66" s="735"/>
      <c r="AC66" s="735"/>
      <c r="AD66" s="735"/>
      <c r="AE66" s="736"/>
      <c r="AF66" s="855" t="s">
        <v>385</v>
      </c>
      <c r="AG66" s="816"/>
      <c r="AH66" s="816"/>
      <c r="AI66" s="816"/>
      <c r="AJ66" s="856"/>
      <c r="AK66" s="734" t="s">
        <v>386</v>
      </c>
      <c r="AL66" s="729"/>
      <c r="AM66" s="729"/>
      <c r="AN66" s="729"/>
      <c r="AO66" s="730"/>
      <c r="AP66" s="734" t="s">
        <v>387</v>
      </c>
      <c r="AQ66" s="735"/>
      <c r="AR66" s="735"/>
      <c r="AS66" s="735"/>
      <c r="AT66" s="736"/>
      <c r="AU66" s="734" t="s">
        <v>399</v>
      </c>
      <c r="AV66" s="735"/>
      <c r="AW66" s="735"/>
      <c r="AX66" s="735"/>
      <c r="AY66" s="736"/>
      <c r="AZ66" s="734" t="s">
        <v>364</v>
      </c>
      <c r="BA66" s="735"/>
      <c r="BB66" s="735"/>
      <c r="BC66" s="735"/>
      <c r="BD66" s="741"/>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549</v>
      </c>
      <c r="C68" s="871"/>
      <c r="D68" s="871"/>
      <c r="E68" s="871"/>
      <c r="F68" s="871"/>
      <c r="G68" s="871"/>
      <c r="H68" s="871"/>
      <c r="I68" s="871"/>
      <c r="J68" s="871"/>
      <c r="K68" s="871"/>
      <c r="L68" s="871"/>
      <c r="M68" s="871"/>
      <c r="N68" s="871"/>
      <c r="O68" s="871"/>
      <c r="P68" s="872"/>
      <c r="Q68" s="873">
        <v>324</v>
      </c>
      <c r="R68" s="867"/>
      <c r="S68" s="867"/>
      <c r="T68" s="867"/>
      <c r="U68" s="867"/>
      <c r="V68" s="867">
        <v>308</v>
      </c>
      <c r="W68" s="867"/>
      <c r="X68" s="867"/>
      <c r="Y68" s="867"/>
      <c r="Z68" s="867"/>
      <c r="AA68" s="867">
        <v>17</v>
      </c>
      <c r="AB68" s="867"/>
      <c r="AC68" s="867"/>
      <c r="AD68" s="867"/>
      <c r="AE68" s="867"/>
      <c r="AF68" s="867">
        <v>17</v>
      </c>
      <c r="AG68" s="867"/>
      <c r="AH68" s="867"/>
      <c r="AI68" s="867"/>
      <c r="AJ68" s="867"/>
      <c r="AK68" s="867" t="s">
        <v>487</v>
      </c>
      <c r="AL68" s="867"/>
      <c r="AM68" s="867"/>
      <c r="AN68" s="867"/>
      <c r="AO68" s="867"/>
      <c r="AP68" s="867" t="s">
        <v>487</v>
      </c>
      <c r="AQ68" s="867"/>
      <c r="AR68" s="867"/>
      <c r="AS68" s="867"/>
      <c r="AT68" s="867"/>
      <c r="AU68" s="867" t="s">
        <v>487</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550</v>
      </c>
      <c r="C69" s="875"/>
      <c r="D69" s="875"/>
      <c r="E69" s="875"/>
      <c r="F69" s="875"/>
      <c r="G69" s="875"/>
      <c r="H69" s="875"/>
      <c r="I69" s="875"/>
      <c r="J69" s="875"/>
      <c r="K69" s="875"/>
      <c r="L69" s="875"/>
      <c r="M69" s="875"/>
      <c r="N69" s="875"/>
      <c r="O69" s="875"/>
      <c r="P69" s="876"/>
      <c r="Q69" s="877">
        <v>170139</v>
      </c>
      <c r="R69" s="831"/>
      <c r="S69" s="831"/>
      <c r="T69" s="831"/>
      <c r="U69" s="831"/>
      <c r="V69" s="831">
        <v>161758</v>
      </c>
      <c r="W69" s="831"/>
      <c r="X69" s="831"/>
      <c r="Y69" s="831"/>
      <c r="Z69" s="831"/>
      <c r="AA69" s="831">
        <v>8381</v>
      </c>
      <c r="AB69" s="831"/>
      <c r="AC69" s="831"/>
      <c r="AD69" s="831"/>
      <c r="AE69" s="831"/>
      <c r="AF69" s="831">
        <v>8381</v>
      </c>
      <c r="AG69" s="831"/>
      <c r="AH69" s="831"/>
      <c r="AI69" s="831"/>
      <c r="AJ69" s="831"/>
      <c r="AK69" s="831" t="s">
        <v>487</v>
      </c>
      <c r="AL69" s="831"/>
      <c r="AM69" s="831"/>
      <c r="AN69" s="831"/>
      <c r="AO69" s="831"/>
      <c r="AP69" s="831" t="s">
        <v>487</v>
      </c>
      <c r="AQ69" s="831"/>
      <c r="AR69" s="831"/>
      <c r="AS69" s="831"/>
      <c r="AT69" s="831"/>
      <c r="AU69" s="831" t="s">
        <v>487</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551</v>
      </c>
      <c r="C70" s="875"/>
      <c r="D70" s="875"/>
      <c r="E70" s="875"/>
      <c r="F70" s="875"/>
      <c r="G70" s="875"/>
      <c r="H70" s="875"/>
      <c r="I70" s="875"/>
      <c r="J70" s="875"/>
      <c r="K70" s="875"/>
      <c r="L70" s="875"/>
      <c r="M70" s="875"/>
      <c r="N70" s="875"/>
      <c r="O70" s="875"/>
      <c r="P70" s="876"/>
      <c r="Q70" s="877">
        <v>221</v>
      </c>
      <c r="R70" s="831"/>
      <c r="S70" s="831"/>
      <c r="T70" s="831"/>
      <c r="U70" s="831"/>
      <c r="V70" s="831">
        <v>202</v>
      </c>
      <c r="W70" s="831"/>
      <c r="X70" s="831"/>
      <c r="Y70" s="831"/>
      <c r="Z70" s="831"/>
      <c r="AA70" s="831">
        <v>19</v>
      </c>
      <c r="AB70" s="831"/>
      <c r="AC70" s="831"/>
      <c r="AD70" s="831"/>
      <c r="AE70" s="831"/>
      <c r="AF70" s="831">
        <v>19</v>
      </c>
      <c r="AG70" s="831"/>
      <c r="AH70" s="831"/>
      <c r="AI70" s="831"/>
      <c r="AJ70" s="831"/>
      <c r="AK70" s="831" t="s">
        <v>565</v>
      </c>
      <c r="AL70" s="831"/>
      <c r="AM70" s="831"/>
      <c r="AN70" s="831"/>
      <c r="AO70" s="831"/>
      <c r="AP70" s="831" t="s">
        <v>565</v>
      </c>
      <c r="AQ70" s="831"/>
      <c r="AR70" s="831"/>
      <c r="AS70" s="831"/>
      <c r="AT70" s="831"/>
      <c r="AU70" s="831" t="s">
        <v>487</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552</v>
      </c>
      <c r="C71" s="875"/>
      <c r="D71" s="875"/>
      <c r="E71" s="875"/>
      <c r="F71" s="875"/>
      <c r="G71" s="875"/>
      <c r="H71" s="875"/>
      <c r="I71" s="875"/>
      <c r="J71" s="875"/>
      <c r="K71" s="875"/>
      <c r="L71" s="875"/>
      <c r="M71" s="875"/>
      <c r="N71" s="875"/>
      <c r="O71" s="875"/>
      <c r="P71" s="876"/>
      <c r="Q71" s="877">
        <v>127</v>
      </c>
      <c r="R71" s="831"/>
      <c r="S71" s="831"/>
      <c r="T71" s="831"/>
      <c r="U71" s="831"/>
      <c r="V71" s="831">
        <v>118</v>
      </c>
      <c r="W71" s="831"/>
      <c r="X71" s="831"/>
      <c r="Y71" s="831"/>
      <c r="Z71" s="831"/>
      <c r="AA71" s="831">
        <v>9</v>
      </c>
      <c r="AB71" s="831"/>
      <c r="AC71" s="831"/>
      <c r="AD71" s="831"/>
      <c r="AE71" s="831"/>
      <c r="AF71" s="831">
        <v>9</v>
      </c>
      <c r="AG71" s="831"/>
      <c r="AH71" s="831"/>
      <c r="AI71" s="831"/>
      <c r="AJ71" s="831"/>
      <c r="AK71" s="831">
        <v>4</v>
      </c>
      <c r="AL71" s="831"/>
      <c r="AM71" s="831"/>
      <c r="AN71" s="831"/>
      <c r="AO71" s="831"/>
      <c r="AP71" s="831">
        <v>0</v>
      </c>
      <c r="AQ71" s="831"/>
      <c r="AR71" s="831"/>
      <c r="AS71" s="831"/>
      <c r="AT71" s="831"/>
      <c r="AU71" s="831" t="s">
        <v>487</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553</v>
      </c>
      <c r="C72" s="875"/>
      <c r="D72" s="875"/>
      <c r="E72" s="875"/>
      <c r="F72" s="875"/>
      <c r="G72" s="875"/>
      <c r="H72" s="875"/>
      <c r="I72" s="875"/>
      <c r="J72" s="875"/>
      <c r="K72" s="875"/>
      <c r="L72" s="875"/>
      <c r="M72" s="875"/>
      <c r="N72" s="875"/>
      <c r="O72" s="875"/>
      <c r="P72" s="876"/>
      <c r="Q72" s="877">
        <v>477</v>
      </c>
      <c r="R72" s="831"/>
      <c r="S72" s="831"/>
      <c r="T72" s="831"/>
      <c r="U72" s="831"/>
      <c r="V72" s="831">
        <v>454</v>
      </c>
      <c r="W72" s="831"/>
      <c r="X72" s="831"/>
      <c r="Y72" s="831"/>
      <c r="Z72" s="831"/>
      <c r="AA72" s="831">
        <v>23</v>
      </c>
      <c r="AB72" s="831"/>
      <c r="AC72" s="831"/>
      <c r="AD72" s="831"/>
      <c r="AE72" s="831"/>
      <c r="AF72" s="831">
        <v>23</v>
      </c>
      <c r="AG72" s="831"/>
      <c r="AH72" s="831"/>
      <c r="AI72" s="831"/>
      <c r="AJ72" s="831"/>
      <c r="AK72" s="831">
        <v>120</v>
      </c>
      <c r="AL72" s="831"/>
      <c r="AM72" s="831"/>
      <c r="AN72" s="831"/>
      <c r="AO72" s="831"/>
      <c r="AP72" s="831">
        <v>38</v>
      </c>
      <c r="AQ72" s="831"/>
      <c r="AR72" s="831"/>
      <c r="AS72" s="831"/>
      <c r="AT72" s="831"/>
      <c r="AU72" s="831" t="s">
        <v>487</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554</v>
      </c>
      <c r="C73" s="875"/>
      <c r="D73" s="875"/>
      <c r="E73" s="875"/>
      <c r="F73" s="875"/>
      <c r="G73" s="875"/>
      <c r="H73" s="875"/>
      <c r="I73" s="875"/>
      <c r="J73" s="875"/>
      <c r="K73" s="875"/>
      <c r="L73" s="875"/>
      <c r="M73" s="875"/>
      <c r="N73" s="875"/>
      <c r="O73" s="875"/>
      <c r="P73" s="876"/>
      <c r="Q73" s="877">
        <v>345</v>
      </c>
      <c r="R73" s="831"/>
      <c r="S73" s="831"/>
      <c r="T73" s="831"/>
      <c r="U73" s="831"/>
      <c r="V73" s="831">
        <v>328</v>
      </c>
      <c r="W73" s="831"/>
      <c r="X73" s="831"/>
      <c r="Y73" s="831"/>
      <c r="Z73" s="831"/>
      <c r="AA73" s="831">
        <v>17</v>
      </c>
      <c r="AB73" s="831"/>
      <c r="AC73" s="831"/>
      <c r="AD73" s="831"/>
      <c r="AE73" s="831"/>
      <c r="AF73" s="831">
        <v>17</v>
      </c>
      <c r="AG73" s="831"/>
      <c r="AH73" s="831"/>
      <c r="AI73" s="831"/>
      <c r="AJ73" s="831"/>
      <c r="AK73" s="831">
        <v>0</v>
      </c>
      <c r="AL73" s="831"/>
      <c r="AM73" s="831"/>
      <c r="AN73" s="831"/>
      <c r="AO73" s="831"/>
      <c r="AP73" s="831">
        <v>412</v>
      </c>
      <c r="AQ73" s="831"/>
      <c r="AR73" s="831"/>
      <c r="AS73" s="831"/>
      <c r="AT73" s="831"/>
      <c r="AU73" s="831" t="s">
        <v>487</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555</v>
      </c>
      <c r="C74" s="875"/>
      <c r="D74" s="875"/>
      <c r="E74" s="875"/>
      <c r="F74" s="875"/>
      <c r="G74" s="875"/>
      <c r="H74" s="875"/>
      <c r="I74" s="875"/>
      <c r="J74" s="875"/>
      <c r="K74" s="875"/>
      <c r="L74" s="875"/>
      <c r="M74" s="875"/>
      <c r="N74" s="875"/>
      <c r="O74" s="875"/>
      <c r="P74" s="876"/>
      <c r="Q74" s="877">
        <v>1548</v>
      </c>
      <c r="R74" s="831"/>
      <c r="S74" s="831"/>
      <c r="T74" s="831"/>
      <c r="U74" s="831"/>
      <c r="V74" s="831">
        <v>1509</v>
      </c>
      <c r="W74" s="831"/>
      <c r="X74" s="831"/>
      <c r="Y74" s="831"/>
      <c r="Z74" s="831"/>
      <c r="AA74" s="831">
        <v>39</v>
      </c>
      <c r="AB74" s="831"/>
      <c r="AC74" s="831"/>
      <c r="AD74" s="831"/>
      <c r="AE74" s="831"/>
      <c r="AF74" s="831">
        <v>39</v>
      </c>
      <c r="AG74" s="831"/>
      <c r="AH74" s="831"/>
      <c r="AI74" s="831"/>
      <c r="AJ74" s="831"/>
      <c r="AK74" s="831">
        <v>7</v>
      </c>
      <c r="AL74" s="831"/>
      <c r="AM74" s="831"/>
      <c r="AN74" s="831"/>
      <c r="AO74" s="831"/>
      <c r="AP74" s="831" t="s">
        <v>565</v>
      </c>
      <c r="AQ74" s="831"/>
      <c r="AR74" s="831"/>
      <c r="AS74" s="831"/>
      <c r="AT74" s="831"/>
      <c r="AU74" s="831" t="s">
        <v>565</v>
      </c>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t="s">
        <v>556</v>
      </c>
      <c r="C75" s="875"/>
      <c r="D75" s="875"/>
      <c r="E75" s="875"/>
      <c r="F75" s="875"/>
      <c r="G75" s="875"/>
      <c r="H75" s="875"/>
      <c r="I75" s="875"/>
      <c r="J75" s="875"/>
      <c r="K75" s="875"/>
      <c r="L75" s="875"/>
      <c r="M75" s="875"/>
      <c r="N75" s="875"/>
      <c r="O75" s="875"/>
      <c r="P75" s="876"/>
      <c r="Q75" s="878">
        <v>39471</v>
      </c>
      <c r="R75" s="879"/>
      <c r="S75" s="879"/>
      <c r="T75" s="879"/>
      <c r="U75" s="835"/>
      <c r="V75" s="880">
        <v>38552</v>
      </c>
      <c r="W75" s="879"/>
      <c r="X75" s="879"/>
      <c r="Y75" s="879"/>
      <c r="Z75" s="835"/>
      <c r="AA75" s="880">
        <v>919</v>
      </c>
      <c r="AB75" s="879"/>
      <c r="AC75" s="879"/>
      <c r="AD75" s="879"/>
      <c r="AE75" s="835"/>
      <c r="AF75" s="880">
        <v>919</v>
      </c>
      <c r="AG75" s="879"/>
      <c r="AH75" s="879"/>
      <c r="AI75" s="879"/>
      <c r="AJ75" s="835"/>
      <c r="AK75" s="880">
        <v>1335</v>
      </c>
      <c r="AL75" s="879"/>
      <c r="AM75" s="879"/>
      <c r="AN75" s="879"/>
      <c r="AO75" s="835"/>
      <c r="AP75" s="831" t="s">
        <v>565</v>
      </c>
      <c r="AQ75" s="831"/>
      <c r="AR75" s="831"/>
      <c r="AS75" s="831"/>
      <c r="AT75" s="831"/>
      <c r="AU75" s="831" t="s">
        <v>565</v>
      </c>
      <c r="AV75" s="831"/>
      <c r="AW75" s="831"/>
      <c r="AX75" s="831"/>
      <c r="AY75" s="831"/>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t="s">
        <v>557</v>
      </c>
      <c r="C76" s="875"/>
      <c r="D76" s="875"/>
      <c r="E76" s="875"/>
      <c r="F76" s="875"/>
      <c r="G76" s="875"/>
      <c r="H76" s="875"/>
      <c r="I76" s="875"/>
      <c r="J76" s="875"/>
      <c r="K76" s="875"/>
      <c r="L76" s="875"/>
      <c r="M76" s="875"/>
      <c r="N76" s="875"/>
      <c r="O76" s="875"/>
      <c r="P76" s="876"/>
      <c r="Q76" s="878">
        <v>573</v>
      </c>
      <c r="R76" s="879"/>
      <c r="S76" s="879"/>
      <c r="T76" s="879"/>
      <c r="U76" s="835"/>
      <c r="V76" s="880">
        <v>562</v>
      </c>
      <c r="W76" s="879"/>
      <c r="X76" s="879"/>
      <c r="Y76" s="879"/>
      <c r="Z76" s="835"/>
      <c r="AA76" s="880">
        <v>11</v>
      </c>
      <c r="AB76" s="879"/>
      <c r="AC76" s="879"/>
      <c r="AD76" s="879"/>
      <c r="AE76" s="835"/>
      <c r="AF76" s="880">
        <v>11</v>
      </c>
      <c r="AG76" s="879"/>
      <c r="AH76" s="879"/>
      <c r="AI76" s="879"/>
      <c r="AJ76" s="835"/>
      <c r="AK76" s="880">
        <v>13</v>
      </c>
      <c r="AL76" s="879"/>
      <c r="AM76" s="879"/>
      <c r="AN76" s="879"/>
      <c r="AO76" s="835"/>
      <c r="AP76" s="880">
        <v>840</v>
      </c>
      <c r="AQ76" s="879"/>
      <c r="AR76" s="879"/>
      <c r="AS76" s="879"/>
      <c r="AT76" s="835"/>
      <c r="AU76" s="880" t="s">
        <v>487</v>
      </c>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t="s">
        <v>558</v>
      </c>
      <c r="C77" s="875"/>
      <c r="D77" s="875"/>
      <c r="E77" s="875"/>
      <c r="F77" s="875"/>
      <c r="G77" s="875"/>
      <c r="H77" s="875"/>
      <c r="I77" s="875"/>
      <c r="J77" s="875"/>
      <c r="K77" s="875"/>
      <c r="L77" s="875"/>
      <c r="M77" s="875"/>
      <c r="N77" s="875"/>
      <c r="O77" s="875"/>
      <c r="P77" s="876"/>
      <c r="Q77" s="878" t="s">
        <v>487</v>
      </c>
      <c r="R77" s="879"/>
      <c r="S77" s="879"/>
      <c r="T77" s="879"/>
      <c r="U77" s="835"/>
      <c r="V77" s="880" t="s">
        <v>487</v>
      </c>
      <c r="W77" s="879"/>
      <c r="X77" s="879"/>
      <c r="Y77" s="879"/>
      <c r="Z77" s="835"/>
      <c r="AA77" s="880" t="s">
        <v>487</v>
      </c>
      <c r="AB77" s="879"/>
      <c r="AC77" s="879"/>
      <c r="AD77" s="879"/>
      <c r="AE77" s="835"/>
      <c r="AF77" s="880" t="s">
        <v>487</v>
      </c>
      <c r="AG77" s="879"/>
      <c r="AH77" s="879"/>
      <c r="AI77" s="879"/>
      <c r="AJ77" s="835"/>
      <c r="AK77" s="880" t="s">
        <v>487</v>
      </c>
      <c r="AL77" s="879"/>
      <c r="AM77" s="879"/>
      <c r="AN77" s="879"/>
      <c r="AO77" s="835"/>
      <c r="AP77" s="880" t="s">
        <v>487</v>
      </c>
      <c r="AQ77" s="879"/>
      <c r="AR77" s="879"/>
      <c r="AS77" s="879"/>
      <c r="AT77" s="835"/>
      <c r="AU77" s="880" t="s">
        <v>487</v>
      </c>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t="s">
        <v>559</v>
      </c>
      <c r="C78" s="875"/>
      <c r="D78" s="875"/>
      <c r="E78" s="875"/>
      <c r="F78" s="875"/>
      <c r="G78" s="875"/>
      <c r="H78" s="875"/>
      <c r="I78" s="875"/>
      <c r="J78" s="875"/>
      <c r="K78" s="875"/>
      <c r="L78" s="875"/>
      <c r="M78" s="875"/>
      <c r="N78" s="875"/>
      <c r="O78" s="875"/>
      <c r="P78" s="876"/>
      <c r="Q78" s="878">
        <v>1397</v>
      </c>
      <c r="R78" s="879"/>
      <c r="S78" s="879"/>
      <c r="T78" s="879"/>
      <c r="U78" s="835"/>
      <c r="V78" s="880">
        <v>1375</v>
      </c>
      <c r="W78" s="879"/>
      <c r="X78" s="879"/>
      <c r="Y78" s="879"/>
      <c r="Z78" s="835"/>
      <c r="AA78" s="880">
        <v>22</v>
      </c>
      <c r="AB78" s="879"/>
      <c r="AC78" s="879"/>
      <c r="AD78" s="879"/>
      <c r="AE78" s="835"/>
      <c r="AF78" s="880">
        <v>21</v>
      </c>
      <c r="AG78" s="879"/>
      <c r="AH78" s="879"/>
      <c r="AI78" s="879"/>
      <c r="AJ78" s="835"/>
      <c r="AK78" s="880">
        <v>6</v>
      </c>
      <c r="AL78" s="879"/>
      <c r="AM78" s="879"/>
      <c r="AN78" s="879"/>
      <c r="AO78" s="835"/>
      <c r="AP78" s="880">
        <v>350</v>
      </c>
      <c r="AQ78" s="879"/>
      <c r="AR78" s="879"/>
      <c r="AS78" s="879"/>
      <c r="AT78" s="835"/>
      <c r="AU78" s="880" t="s">
        <v>487</v>
      </c>
      <c r="AV78" s="879"/>
      <c r="AW78" s="879"/>
      <c r="AX78" s="879"/>
      <c r="AY78" s="835"/>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t="s">
        <v>560</v>
      </c>
      <c r="C79" s="875"/>
      <c r="D79" s="875"/>
      <c r="E79" s="875"/>
      <c r="F79" s="875"/>
      <c r="G79" s="875"/>
      <c r="H79" s="875"/>
      <c r="I79" s="875"/>
      <c r="J79" s="875"/>
      <c r="K79" s="875"/>
      <c r="L79" s="875"/>
      <c r="M79" s="875"/>
      <c r="N79" s="875"/>
      <c r="O79" s="875"/>
      <c r="P79" s="876"/>
      <c r="Q79" s="878">
        <v>781</v>
      </c>
      <c r="R79" s="879"/>
      <c r="S79" s="879"/>
      <c r="T79" s="879"/>
      <c r="U79" s="835"/>
      <c r="V79" s="880">
        <v>701</v>
      </c>
      <c r="W79" s="879"/>
      <c r="X79" s="879"/>
      <c r="Y79" s="879"/>
      <c r="Z79" s="835"/>
      <c r="AA79" s="880">
        <v>80</v>
      </c>
      <c r="AB79" s="879"/>
      <c r="AC79" s="879"/>
      <c r="AD79" s="879"/>
      <c r="AE79" s="835"/>
      <c r="AF79" s="880">
        <v>35</v>
      </c>
      <c r="AG79" s="879"/>
      <c r="AH79" s="879"/>
      <c r="AI79" s="879"/>
      <c r="AJ79" s="835"/>
      <c r="AK79" s="880">
        <v>51</v>
      </c>
      <c r="AL79" s="879"/>
      <c r="AM79" s="879"/>
      <c r="AN79" s="879"/>
      <c r="AO79" s="835"/>
      <c r="AP79" s="880">
        <v>187</v>
      </c>
      <c r="AQ79" s="879"/>
      <c r="AR79" s="879"/>
      <c r="AS79" s="879"/>
      <c r="AT79" s="835"/>
      <c r="AU79" s="880" t="s">
        <v>487</v>
      </c>
      <c r="AV79" s="879"/>
      <c r="AW79" s="879"/>
      <c r="AX79" s="879"/>
      <c r="AY79" s="835"/>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t="s">
        <v>561</v>
      </c>
      <c r="C80" s="875"/>
      <c r="D80" s="875"/>
      <c r="E80" s="875"/>
      <c r="F80" s="875"/>
      <c r="G80" s="875"/>
      <c r="H80" s="875"/>
      <c r="I80" s="875"/>
      <c r="J80" s="875"/>
      <c r="K80" s="875"/>
      <c r="L80" s="875"/>
      <c r="M80" s="875"/>
      <c r="N80" s="875"/>
      <c r="O80" s="875"/>
      <c r="P80" s="876"/>
      <c r="Q80" s="878">
        <v>322</v>
      </c>
      <c r="R80" s="879"/>
      <c r="S80" s="879"/>
      <c r="T80" s="879"/>
      <c r="U80" s="835"/>
      <c r="V80" s="880">
        <v>303</v>
      </c>
      <c r="W80" s="879"/>
      <c r="X80" s="879"/>
      <c r="Y80" s="879"/>
      <c r="Z80" s="835"/>
      <c r="AA80" s="880">
        <v>19</v>
      </c>
      <c r="AB80" s="879"/>
      <c r="AC80" s="879"/>
      <c r="AD80" s="879"/>
      <c r="AE80" s="835"/>
      <c r="AF80" s="880">
        <v>12</v>
      </c>
      <c r="AG80" s="879"/>
      <c r="AH80" s="879"/>
      <c r="AI80" s="879"/>
      <c r="AJ80" s="835"/>
      <c r="AK80" s="880">
        <v>26</v>
      </c>
      <c r="AL80" s="879"/>
      <c r="AM80" s="879"/>
      <c r="AN80" s="879"/>
      <c r="AO80" s="835"/>
      <c r="AP80" s="880">
        <v>116</v>
      </c>
      <c r="AQ80" s="879"/>
      <c r="AR80" s="879"/>
      <c r="AS80" s="879"/>
      <c r="AT80" s="835"/>
      <c r="AU80" s="880" t="s">
        <v>487</v>
      </c>
      <c r="AV80" s="879"/>
      <c r="AW80" s="879"/>
      <c r="AX80" s="879"/>
      <c r="AY80" s="835"/>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t="s">
        <v>562</v>
      </c>
      <c r="C81" s="875"/>
      <c r="D81" s="875"/>
      <c r="E81" s="875"/>
      <c r="F81" s="875"/>
      <c r="G81" s="875"/>
      <c r="H81" s="875"/>
      <c r="I81" s="875"/>
      <c r="J81" s="875"/>
      <c r="K81" s="875"/>
      <c r="L81" s="875"/>
      <c r="M81" s="875"/>
      <c r="N81" s="875"/>
      <c r="O81" s="875"/>
      <c r="P81" s="876"/>
      <c r="Q81" s="877">
        <v>5657</v>
      </c>
      <c r="R81" s="831"/>
      <c r="S81" s="831"/>
      <c r="T81" s="831"/>
      <c r="U81" s="831"/>
      <c r="V81" s="831">
        <v>5482</v>
      </c>
      <c r="W81" s="831"/>
      <c r="X81" s="831"/>
      <c r="Y81" s="831"/>
      <c r="Z81" s="831"/>
      <c r="AA81" s="831">
        <v>175</v>
      </c>
      <c r="AB81" s="831"/>
      <c r="AC81" s="831"/>
      <c r="AD81" s="831"/>
      <c r="AE81" s="831"/>
      <c r="AF81" s="831">
        <v>175</v>
      </c>
      <c r="AG81" s="831"/>
      <c r="AH81" s="831"/>
      <c r="AI81" s="831"/>
      <c r="AJ81" s="831"/>
      <c r="AK81" s="831" t="s">
        <v>565</v>
      </c>
      <c r="AL81" s="831"/>
      <c r="AM81" s="831"/>
      <c r="AN81" s="831"/>
      <c r="AO81" s="831"/>
      <c r="AP81" s="831" t="s">
        <v>565</v>
      </c>
      <c r="AQ81" s="831"/>
      <c r="AR81" s="831"/>
      <c r="AS81" s="831"/>
      <c r="AT81" s="831"/>
      <c r="AU81" s="831" t="s">
        <v>565</v>
      </c>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378</v>
      </c>
      <c r="B88" s="790" t="s">
        <v>400</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90" t="s">
        <v>401</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90"/>
      <c r="DW102" s="791"/>
      <c r="DX102" s="791"/>
      <c r="DY102" s="791"/>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402</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403</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406</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407</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408</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409</v>
      </c>
      <c r="AB109" s="894"/>
      <c r="AC109" s="894"/>
      <c r="AD109" s="894"/>
      <c r="AE109" s="895"/>
      <c r="AF109" s="893" t="s">
        <v>410</v>
      </c>
      <c r="AG109" s="894"/>
      <c r="AH109" s="894"/>
      <c r="AI109" s="894"/>
      <c r="AJ109" s="895"/>
      <c r="AK109" s="893" t="s">
        <v>294</v>
      </c>
      <c r="AL109" s="894"/>
      <c r="AM109" s="894"/>
      <c r="AN109" s="894"/>
      <c r="AO109" s="895"/>
      <c r="AP109" s="893" t="s">
        <v>411</v>
      </c>
      <c r="AQ109" s="894"/>
      <c r="AR109" s="894"/>
      <c r="AS109" s="894"/>
      <c r="AT109" s="896"/>
      <c r="AU109" s="913" t="s">
        <v>408</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409</v>
      </c>
      <c r="BR109" s="894"/>
      <c r="BS109" s="894"/>
      <c r="BT109" s="894"/>
      <c r="BU109" s="895"/>
      <c r="BV109" s="893" t="s">
        <v>410</v>
      </c>
      <c r="BW109" s="894"/>
      <c r="BX109" s="894"/>
      <c r="BY109" s="894"/>
      <c r="BZ109" s="895"/>
      <c r="CA109" s="893" t="s">
        <v>294</v>
      </c>
      <c r="CB109" s="894"/>
      <c r="CC109" s="894"/>
      <c r="CD109" s="894"/>
      <c r="CE109" s="895"/>
      <c r="CF109" s="914" t="s">
        <v>411</v>
      </c>
      <c r="CG109" s="914"/>
      <c r="CH109" s="914"/>
      <c r="CI109" s="914"/>
      <c r="CJ109" s="914"/>
      <c r="CK109" s="893" t="s">
        <v>412</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409</v>
      </c>
      <c r="DH109" s="894"/>
      <c r="DI109" s="894"/>
      <c r="DJ109" s="894"/>
      <c r="DK109" s="895"/>
      <c r="DL109" s="893" t="s">
        <v>410</v>
      </c>
      <c r="DM109" s="894"/>
      <c r="DN109" s="894"/>
      <c r="DO109" s="894"/>
      <c r="DP109" s="895"/>
      <c r="DQ109" s="893" t="s">
        <v>294</v>
      </c>
      <c r="DR109" s="894"/>
      <c r="DS109" s="894"/>
      <c r="DT109" s="894"/>
      <c r="DU109" s="895"/>
      <c r="DV109" s="893" t="s">
        <v>411</v>
      </c>
      <c r="DW109" s="894"/>
      <c r="DX109" s="894"/>
      <c r="DY109" s="894"/>
      <c r="DZ109" s="896"/>
    </row>
    <row r="110" spans="1:131" s="218" customFormat="1" ht="26.25" customHeight="1" x14ac:dyDescent="0.15">
      <c r="A110" s="897" t="s">
        <v>413</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2158096</v>
      </c>
      <c r="AB110" s="901"/>
      <c r="AC110" s="901"/>
      <c r="AD110" s="901"/>
      <c r="AE110" s="902"/>
      <c r="AF110" s="903">
        <v>2202175</v>
      </c>
      <c r="AG110" s="901"/>
      <c r="AH110" s="901"/>
      <c r="AI110" s="901"/>
      <c r="AJ110" s="902"/>
      <c r="AK110" s="903">
        <v>2280621</v>
      </c>
      <c r="AL110" s="901"/>
      <c r="AM110" s="901"/>
      <c r="AN110" s="901"/>
      <c r="AO110" s="902"/>
      <c r="AP110" s="904">
        <v>17.399999999999999</v>
      </c>
      <c r="AQ110" s="905"/>
      <c r="AR110" s="905"/>
      <c r="AS110" s="905"/>
      <c r="AT110" s="906"/>
      <c r="AU110" s="907" t="s">
        <v>69</v>
      </c>
      <c r="AV110" s="908"/>
      <c r="AW110" s="908"/>
      <c r="AX110" s="908"/>
      <c r="AY110" s="908"/>
      <c r="AZ110" s="930" t="s">
        <v>414</v>
      </c>
      <c r="BA110" s="898"/>
      <c r="BB110" s="898"/>
      <c r="BC110" s="898"/>
      <c r="BD110" s="898"/>
      <c r="BE110" s="898"/>
      <c r="BF110" s="898"/>
      <c r="BG110" s="898"/>
      <c r="BH110" s="898"/>
      <c r="BI110" s="898"/>
      <c r="BJ110" s="898"/>
      <c r="BK110" s="898"/>
      <c r="BL110" s="898"/>
      <c r="BM110" s="898"/>
      <c r="BN110" s="898"/>
      <c r="BO110" s="898"/>
      <c r="BP110" s="899"/>
      <c r="BQ110" s="931">
        <v>29545887</v>
      </c>
      <c r="BR110" s="932"/>
      <c r="BS110" s="932"/>
      <c r="BT110" s="932"/>
      <c r="BU110" s="932"/>
      <c r="BV110" s="932">
        <v>30471288</v>
      </c>
      <c r="BW110" s="932"/>
      <c r="BX110" s="932"/>
      <c r="BY110" s="932"/>
      <c r="BZ110" s="932"/>
      <c r="CA110" s="932">
        <v>29773095</v>
      </c>
      <c r="CB110" s="932"/>
      <c r="CC110" s="932"/>
      <c r="CD110" s="932"/>
      <c r="CE110" s="932"/>
      <c r="CF110" s="945">
        <v>226.9</v>
      </c>
      <c r="CG110" s="946"/>
      <c r="CH110" s="946"/>
      <c r="CI110" s="946"/>
      <c r="CJ110" s="946"/>
      <c r="CK110" s="947" t="s">
        <v>415</v>
      </c>
      <c r="CL110" s="948"/>
      <c r="CM110" s="930" t="s">
        <v>416</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121</v>
      </c>
      <c r="DH110" s="932"/>
      <c r="DI110" s="932"/>
      <c r="DJ110" s="932"/>
      <c r="DK110" s="932"/>
      <c r="DL110" s="932" t="s">
        <v>121</v>
      </c>
      <c r="DM110" s="932"/>
      <c r="DN110" s="932"/>
      <c r="DO110" s="932"/>
      <c r="DP110" s="932"/>
      <c r="DQ110" s="932" t="s">
        <v>121</v>
      </c>
      <c r="DR110" s="932"/>
      <c r="DS110" s="932"/>
      <c r="DT110" s="932"/>
      <c r="DU110" s="932"/>
      <c r="DV110" s="933" t="s">
        <v>121</v>
      </c>
      <c r="DW110" s="933"/>
      <c r="DX110" s="933"/>
      <c r="DY110" s="933"/>
      <c r="DZ110" s="934"/>
    </row>
    <row r="111" spans="1:131" s="218" customFormat="1" ht="26.25" customHeight="1" x14ac:dyDescent="0.15">
      <c r="A111" s="935" t="s">
        <v>417</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09"/>
      <c r="AV111" s="910"/>
      <c r="AW111" s="910"/>
      <c r="AX111" s="910"/>
      <c r="AY111" s="910"/>
      <c r="AZ111" s="923" t="s">
        <v>418</v>
      </c>
      <c r="BA111" s="924"/>
      <c r="BB111" s="924"/>
      <c r="BC111" s="924"/>
      <c r="BD111" s="924"/>
      <c r="BE111" s="924"/>
      <c r="BF111" s="924"/>
      <c r="BG111" s="924"/>
      <c r="BH111" s="924"/>
      <c r="BI111" s="924"/>
      <c r="BJ111" s="924"/>
      <c r="BK111" s="924"/>
      <c r="BL111" s="924"/>
      <c r="BM111" s="924"/>
      <c r="BN111" s="924"/>
      <c r="BO111" s="924"/>
      <c r="BP111" s="925"/>
      <c r="BQ111" s="926" t="s">
        <v>121</v>
      </c>
      <c r="BR111" s="927"/>
      <c r="BS111" s="927"/>
      <c r="BT111" s="927"/>
      <c r="BU111" s="927"/>
      <c r="BV111" s="927" t="s">
        <v>121</v>
      </c>
      <c r="BW111" s="927"/>
      <c r="BX111" s="927"/>
      <c r="BY111" s="927"/>
      <c r="BZ111" s="927"/>
      <c r="CA111" s="927" t="s">
        <v>121</v>
      </c>
      <c r="CB111" s="927"/>
      <c r="CC111" s="927"/>
      <c r="CD111" s="927"/>
      <c r="CE111" s="927"/>
      <c r="CF111" s="921" t="s">
        <v>121</v>
      </c>
      <c r="CG111" s="922"/>
      <c r="CH111" s="922"/>
      <c r="CI111" s="922"/>
      <c r="CJ111" s="922"/>
      <c r="CK111" s="949"/>
      <c r="CL111" s="950"/>
      <c r="CM111" s="923" t="s">
        <v>419</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121</v>
      </c>
      <c r="DH111" s="927"/>
      <c r="DI111" s="927"/>
      <c r="DJ111" s="927"/>
      <c r="DK111" s="927"/>
      <c r="DL111" s="927" t="s">
        <v>121</v>
      </c>
      <c r="DM111" s="927"/>
      <c r="DN111" s="927"/>
      <c r="DO111" s="927"/>
      <c r="DP111" s="927"/>
      <c r="DQ111" s="927" t="s">
        <v>121</v>
      </c>
      <c r="DR111" s="927"/>
      <c r="DS111" s="927"/>
      <c r="DT111" s="927"/>
      <c r="DU111" s="927"/>
      <c r="DV111" s="928" t="s">
        <v>121</v>
      </c>
      <c r="DW111" s="928"/>
      <c r="DX111" s="928"/>
      <c r="DY111" s="928"/>
      <c r="DZ111" s="929"/>
    </row>
    <row r="112" spans="1:131" s="218" customFormat="1" ht="26.25" customHeight="1" x14ac:dyDescent="0.15">
      <c r="A112" s="953" t="s">
        <v>420</v>
      </c>
      <c r="B112" s="954"/>
      <c r="C112" s="924" t="s">
        <v>421</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121</v>
      </c>
      <c r="AB112" s="960"/>
      <c r="AC112" s="960"/>
      <c r="AD112" s="960"/>
      <c r="AE112" s="961"/>
      <c r="AF112" s="962" t="s">
        <v>121</v>
      </c>
      <c r="AG112" s="960"/>
      <c r="AH112" s="960"/>
      <c r="AI112" s="960"/>
      <c r="AJ112" s="961"/>
      <c r="AK112" s="962" t="s">
        <v>121</v>
      </c>
      <c r="AL112" s="960"/>
      <c r="AM112" s="960"/>
      <c r="AN112" s="960"/>
      <c r="AO112" s="961"/>
      <c r="AP112" s="963" t="s">
        <v>121</v>
      </c>
      <c r="AQ112" s="964"/>
      <c r="AR112" s="964"/>
      <c r="AS112" s="964"/>
      <c r="AT112" s="965"/>
      <c r="AU112" s="909"/>
      <c r="AV112" s="910"/>
      <c r="AW112" s="910"/>
      <c r="AX112" s="910"/>
      <c r="AY112" s="910"/>
      <c r="AZ112" s="923" t="s">
        <v>422</v>
      </c>
      <c r="BA112" s="924"/>
      <c r="BB112" s="924"/>
      <c r="BC112" s="924"/>
      <c r="BD112" s="924"/>
      <c r="BE112" s="924"/>
      <c r="BF112" s="924"/>
      <c r="BG112" s="924"/>
      <c r="BH112" s="924"/>
      <c r="BI112" s="924"/>
      <c r="BJ112" s="924"/>
      <c r="BK112" s="924"/>
      <c r="BL112" s="924"/>
      <c r="BM112" s="924"/>
      <c r="BN112" s="924"/>
      <c r="BO112" s="924"/>
      <c r="BP112" s="925"/>
      <c r="BQ112" s="926">
        <v>2285382</v>
      </c>
      <c r="BR112" s="927"/>
      <c r="BS112" s="927"/>
      <c r="BT112" s="927"/>
      <c r="BU112" s="927"/>
      <c r="BV112" s="927">
        <v>2249558</v>
      </c>
      <c r="BW112" s="927"/>
      <c r="BX112" s="927"/>
      <c r="BY112" s="927"/>
      <c r="BZ112" s="927"/>
      <c r="CA112" s="927">
        <v>2401774</v>
      </c>
      <c r="CB112" s="927"/>
      <c r="CC112" s="927"/>
      <c r="CD112" s="927"/>
      <c r="CE112" s="927"/>
      <c r="CF112" s="921">
        <v>18.3</v>
      </c>
      <c r="CG112" s="922"/>
      <c r="CH112" s="922"/>
      <c r="CI112" s="922"/>
      <c r="CJ112" s="922"/>
      <c r="CK112" s="949"/>
      <c r="CL112" s="950"/>
      <c r="CM112" s="923" t="s">
        <v>423</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121</v>
      </c>
      <c r="DH112" s="927"/>
      <c r="DI112" s="927"/>
      <c r="DJ112" s="927"/>
      <c r="DK112" s="927"/>
      <c r="DL112" s="927" t="s">
        <v>121</v>
      </c>
      <c r="DM112" s="927"/>
      <c r="DN112" s="927"/>
      <c r="DO112" s="927"/>
      <c r="DP112" s="927"/>
      <c r="DQ112" s="927" t="s">
        <v>121</v>
      </c>
      <c r="DR112" s="927"/>
      <c r="DS112" s="927"/>
      <c r="DT112" s="927"/>
      <c r="DU112" s="927"/>
      <c r="DV112" s="928" t="s">
        <v>121</v>
      </c>
      <c r="DW112" s="928"/>
      <c r="DX112" s="928"/>
      <c r="DY112" s="928"/>
      <c r="DZ112" s="929"/>
    </row>
    <row r="113" spans="1:130" s="218" customFormat="1" ht="26.25" customHeight="1" x14ac:dyDescent="0.15">
      <c r="A113" s="955"/>
      <c r="B113" s="956"/>
      <c r="C113" s="924" t="s">
        <v>424</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255123</v>
      </c>
      <c r="AB113" s="939"/>
      <c r="AC113" s="939"/>
      <c r="AD113" s="939"/>
      <c r="AE113" s="940"/>
      <c r="AF113" s="941">
        <v>254818</v>
      </c>
      <c r="AG113" s="939"/>
      <c r="AH113" s="939"/>
      <c r="AI113" s="939"/>
      <c r="AJ113" s="940"/>
      <c r="AK113" s="941">
        <v>266575</v>
      </c>
      <c r="AL113" s="939"/>
      <c r="AM113" s="939"/>
      <c r="AN113" s="939"/>
      <c r="AO113" s="940"/>
      <c r="AP113" s="942">
        <v>2</v>
      </c>
      <c r="AQ113" s="943"/>
      <c r="AR113" s="943"/>
      <c r="AS113" s="943"/>
      <c r="AT113" s="944"/>
      <c r="AU113" s="909"/>
      <c r="AV113" s="910"/>
      <c r="AW113" s="910"/>
      <c r="AX113" s="910"/>
      <c r="AY113" s="910"/>
      <c r="AZ113" s="923" t="s">
        <v>425</v>
      </c>
      <c r="BA113" s="924"/>
      <c r="BB113" s="924"/>
      <c r="BC113" s="924"/>
      <c r="BD113" s="924"/>
      <c r="BE113" s="924"/>
      <c r="BF113" s="924"/>
      <c r="BG113" s="924"/>
      <c r="BH113" s="924"/>
      <c r="BI113" s="924"/>
      <c r="BJ113" s="924"/>
      <c r="BK113" s="924"/>
      <c r="BL113" s="924"/>
      <c r="BM113" s="924"/>
      <c r="BN113" s="924"/>
      <c r="BO113" s="924"/>
      <c r="BP113" s="925"/>
      <c r="BQ113" s="926">
        <v>667232</v>
      </c>
      <c r="BR113" s="927"/>
      <c r="BS113" s="927"/>
      <c r="BT113" s="927"/>
      <c r="BU113" s="927"/>
      <c r="BV113" s="927">
        <v>533810</v>
      </c>
      <c r="BW113" s="927"/>
      <c r="BX113" s="927"/>
      <c r="BY113" s="927"/>
      <c r="BZ113" s="927"/>
      <c r="CA113" s="927">
        <v>431065</v>
      </c>
      <c r="CB113" s="927"/>
      <c r="CC113" s="927"/>
      <c r="CD113" s="927"/>
      <c r="CE113" s="927"/>
      <c r="CF113" s="921">
        <v>3.3</v>
      </c>
      <c r="CG113" s="922"/>
      <c r="CH113" s="922"/>
      <c r="CI113" s="922"/>
      <c r="CJ113" s="922"/>
      <c r="CK113" s="949"/>
      <c r="CL113" s="950"/>
      <c r="CM113" s="923" t="s">
        <v>426</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121</v>
      </c>
      <c r="DH113" s="960"/>
      <c r="DI113" s="960"/>
      <c r="DJ113" s="960"/>
      <c r="DK113" s="961"/>
      <c r="DL113" s="962" t="s">
        <v>121</v>
      </c>
      <c r="DM113" s="960"/>
      <c r="DN113" s="960"/>
      <c r="DO113" s="960"/>
      <c r="DP113" s="961"/>
      <c r="DQ113" s="962" t="s">
        <v>121</v>
      </c>
      <c r="DR113" s="960"/>
      <c r="DS113" s="960"/>
      <c r="DT113" s="960"/>
      <c r="DU113" s="961"/>
      <c r="DV113" s="963" t="s">
        <v>121</v>
      </c>
      <c r="DW113" s="964"/>
      <c r="DX113" s="964"/>
      <c r="DY113" s="964"/>
      <c r="DZ113" s="965"/>
    </row>
    <row r="114" spans="1:130" s="218" customFormat="1" ht="26.25" customHeight="1" x14ac:dyDescent="0.15">
      <c r="A114" s="955"/>
      <c r="B114" s="956"/>
      <c r="C114" s="924" t="s">
        <v>427</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109811</v>
      </c>
      <c r="AB114" s="960"/>
      <c r="AC114" s="960"/>
      <c r="AD114" s="960"/>
      <c r="AE114" s="961"/>
      <c r="AF114" s="962">
        <v>109682</v>
      </c>
      <c r="AG114" s="960"/>
      <c r="AH114" s="960"/>
      <c r="AI114" s="960"/>
      <c r="AJ114" s="961"/>
      <c r="AK114" s="962">
        <v>93495</v>
      </c>
      <c r="AL114" s="960"/>
      <c r="AM114" s="960"/>
      <c r="AN114" s="960"/>
      <c r="AO114" s="961"/>
      <c r="AP114" s="963">
        <v>0.7</v>
      </c>
      <c r="AQ114" s="964"/>
      <c r="AR114" s="964"/>
      <c r="AS114" s="964"/>
      <c r="AT114" s="965"/>
      <c r="AU114" s="909"/>
      <c r="AV114" s="910"/>
      <c r="AW114" s="910"/>
      <c r="AX114" s="910"/>
      <c r="AY114" s="910"/>
      <c r="AZ114" s="923" t="s">
        <v>428</v>
      </c>
      <c r="BA114" s="924"/>
      <c r="BB114" s="924"/>
      <c r="BC114" s="924"/>
      <c r="BD114" s="924"/>
      <c r="BE114" s="924"/>
      <c r="BF114" s="924"/>
      <c r="BG114" s="924"/>
      <c r="BH114" s="924"/>
      <c r="BI114" s="924"/>
      <c r="BJ114" s="924"/>
      <c r="BK114" s="924"/>
      <c r="BL114" s="924"/>
      <c r="BM114" s="924"/>
      <c r="BN114" s="924"/>
      <c r="BO114" s="924"/>
      <c r="BP114" s="925"/>
      <c r="BQ114" s="926">
        <v>120899</v>
      </c>
      <c r="BR114" s="927"/>
      <c r="BS114" s="927"/>
      <c r="BT114" s="927"/>
      <c r="BU114" s="927"/>
      <c r="BV114" s="927" t="s">
        <v>121</v>
      </c>
      <c r="BW114" s="927"/>
      <c r="BX114" s="927"/>
      <c r="BY114" s="927"/>
      <c r="BZ114" s="927"/>
      <c r="CA114" s="927" t="s">
        <v>121</v>
      </c>
      <c r="CB114" s="927"/>
      <c r="CC114" s="927"/>
      <c r="CD114" s="927"/>
      <c r="CE114" s="927"/>
      <c r="CF114" s="921" t="s">
        <v>121</v>
      </c>
      <c r="CG114" s="922"/>
      <c r="CH114" s="922"/>
      <c r="CI114" s="922"/>
      <c r="CJ114" s="922"/>
      <c r="CK114" s="949"/>
      <c r="CL114" s="950"/>
      <c r="CM114" s="923" t="s">
        <v>429</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121</v>
      </c>
      <c r="DH114" s="960"/>
      <c r="DI114" s="960"/>
      <c r="DJ114" s="960"/>
      <c r="DK114" s="961"/>
      <c r="DL114" s="962" t="s">
        <v>121</v>
      </c>
      <c r="DM114" s="960"/>
      <c r="DN114" s="960"/>
      <c r="DO114" s="960"/>
      <c r="DP114" s="961"/>
      <c r="DQ114" s="962" t="s">
        <v>121</v>
      </c>
      <c r="DR114" s="960"/>
      <c r="DS114" s="960"/>
      <c r="DT114" s="960"/>
      <c r="DU114" s="961"/>
      <c r="DV114" s="963" t="s">
        <v>121</v>
      </c>
      <c r="DW114" s="964"/>
      <c r="DX114" s="964"/>
      <c r="DY114" s="964"/>
      <c r="DZ114" s="965"/>
    </row>
    <row r="115" spans="1:130" s="218" customFormat="1" ht="26.25" customHeight="1" x14ac:dyDescent="0.15">
      <c r="A115" s="955"/>
      <c r="B115" s="956"/>
      <c r="C115" s="924" t="s">
        <v>430</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121</v>
      </c>
      <c r="AB115" s="939"/>
      <c r="AC115" s="939"/>
      <c r="AD115" s="939"/>
      <c r="AE115" s="940"/>
      <c r="AF115" s="941" t="s">
        <v>121</v>
      </c>
      <c r="AG115" s="939"/>
      <c r="AH115" s="939"/>
      <c r="AI115" s="939"/>
      <c r="AJ115" s="940"/>
      <c r="AK115" s="941" t="s">
        <v>121</v>
      </c>
      <c r="AL115" s="939"/>
      <c r="AM115" s="939"/>
      <c r="AN115" s="939"/>
      <c r="AO115" s="940"/>
      <c r="AP115" s="942" t="s">
        <v>121</v>
      </c>
      <c r="AQ115" s="943"/>
      <c r="AR115" s="943"/>
      <c r="AS115" s="943"/>
      <c r="AT115" s="944"/>
      <c r="AU115" s="909"/>
      <c r="AV115" s="910"/>
      <c r="AW115" s="910"/>
      <c r="AX115" s="910"/>
      <c r="AY115" s="910"/>
      <c r="AZ115" s="923" t="s">
        <v>431</v>
      </c>
      <c r="BA115" s="924"/>
      <c r="BB115" s="924"/>
      <c r="BC115" s="924"/>
      <c r="BD115" s="924"/>
      <c r="BE115" s="924"/>
      <c r="BF115" s="924"/>
      <c r="BG115" s="924"/>
      <c r="BH115" s="924"/>
      <c r="BI115" s="924"/>
      <c r="BJ115" s="924"/>
      <c r="BK115" s="924"/>
      <c r="BL115" s="924"/>
      <c r="BM115" s="924"/>
      <c r="BN115" s="924"/>
      <c r="BO115" s="924"/>
      <c r="BP115" s="925"/>
      <c r="BQ115" s="926" t="s">
        <v>121</v>
      </c>
      <c r="BR115" s="927"/>
      <c r="BS115" s="927"/>
      <c r="BT115" s="927"/>
      <c r="BU115" s="927"/>
      <c r="BV115" s="927" t="s">
        <v>121</v>
      </c>
      <c r="BW115" s="927"/>
      <c r="BX115" s="927"/>
      <c r="BY115" s="927"/>
      <c r="BZ115" s="927"/>
      <c r="CA115" s="927" t="s">
        <v>121</v>
      </c>
      <c r="CB115" s="927"/>
      <c r="CC115" s="927"/>
      <c r="CD115" s="927"/>
      <c r="CE115" s="927"/>
      <c r="CF115" s="921" t="s">
        <v>121</v>
      </c>
      <c r="CG115" s="922"/>
      <c r="CH115" s="922"/>
      <c r="CI115" s="922"/>
      <c r="CJ115" s="922"/>
      <c r="CK115" s="949"/>
      <c r="CL115" s="950"/>
      <c r="CM115" s="923" t="s">
        <v>432</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121</v>
      </c>
      <c r="DH115" s="960"/>
      <c r="DI115" s="960"/>
      <c r="DJ115" s="960"/>
      <c r="DK115" s="961"/>
      <c r="DL115" s="962" t="s">
        <v>121</v>
      </c>
      <c r="DM115" s="960"/>
      <c r="DN115" s="960"/>
      <c r="DO115" s="960"/>
      <c r="DP115" s="961"/>
      <c r="DQ115" s="962" t="s">
        <v>121</v>
      </c>
      <c r="DR115" s="960"/>
      <c r="DS115" s="960"/>
      <c r="DT115" s="960"/>
      <c r="DU115" s="961"/>
      <c r="DV115" s="963" t="s">
        <v>121</v>
      </c>
      <c r="DW115" s="964"/>
      <c r="DX115" s="964"/>
      <c r="DY115" s="964"/>
      <c r="DZ115" s="965"/>
    </row>
    <row r="116" spans="1:130" s="218" customFormat="1" ht="26.25" customHeight="1" x14ac:dyDescent="0.15">
      <c r="A116" s="957"/>
      <c r="B116" s="958"/>
      <c r="C116" s="966" t="s">
        <v>433</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704</v>
      </c>
      <c r="AB116" s="960"/>
      <c r="AC116" s="960"/>
      <c r="AD116" s="960"/>
      <c r="AE116" s="961"/>
      <c r="AF116" s="962">
        <v>1000</v>
      </c>
      <c r="AG116" s="960"/>
      <c r="AH116" s="960"/>
      <c r="AI116" s="960"/>
      <c r="AJ116" s="961"/>
      <c r="AK116" s="962">
        <v>2320</v>
      </c>
      <c r="AL116" s="960"/>
      <c r="AM116" s="960"/>
      <c r="AN116" s="960"/>
      <c r="AO116" s="961"/>
      <c r="AP116" s="963">
        <v>0</v>
      </c>
      <c r="AQ116" s="964"/>
      <c r="AR116" s="964"/>
      <c r="AS116" s="964"/>
      <c r="AT116" s="965"/>
      <c r="AU116" s="909"/>
      <c r="AV116" s="910"/>
      <c r="AW116" s="910"/>
      <c r="AX116" s="910"/>
      <c r="AY116" s="910"/>
      <c r="AZ116" s="968" t="s">
        <v>434</v>
      </c>
      <c r="BA116" s="969"/>
      <c r="BB116" s="969"/>
      <c r="BC116" s="969"/>
      <c r="BD116" s="969"/>
      <c r="BE116" s="969"/>
      <c r="BF116" s="969"/>
      <c r="BG116" s="969"/>
      <c r="BH116" s="969"/>
      <c r="BI116" s="969"/>
      <c r="BJ116" s="969"/>
      <c r="BK116" s="969"/>
      <c r="BL116" s="969"/>
      <c r="BM116" s="969"/>
      <c r="BN116" s="969"/>
      <c r="BO116" s="969"/>
      <c r="BP116" s="970"/>
      <c r="BQ116" s="926" t="s">
        <v>121</v>
      </c>
      <c r="BR116" s="927"/>
      <c r="BS116" s="927"/>
      <c r="BT116" s="927"/>
      <c r="BU116" s="927"/>
      <c r="BV116" s="927" t="s">
        <v>121</v>
      </c>
      <c r="BW116" s="927"/>
      <c r="BX116" s="927"/>
      <c r="BY116" s="927"/>
      <c r="BZ116" s="927"/>
      <c r="CA116" s="927" t="s">
        <v>121</v>
      </c>
      <c r="CB116" s="927"/>
      <c r="CC116" s="927"/>
      <c r="CD116" s="927"/>
      <c r="CE116" s="927"/>
      <c r="CF116" s="921" t="s">
        <v>121</v>
      </c>
      <c r="CG116" s="922"/>
      <c r="CH116" s="922"/>
      <c r="CI116" s="922"/>
      <c r="CJ116" s="922"/>
      <c r="CK116" s="949"/>
      <c r="CL116" s="950"/>
      <c r="CM116" s="923" t="s">
        <v>435</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121</v>
      </c>
      <c r="DH116" s="960"/>
      <c r="DI116" s="960"/>
      <c r="DJ116" s="960"/>
      <c r="DK116" s="961"/>
      <c r="DL116" s="962" t="s">
        <v>121</v>
      </c>
      <c r="DM116" s="960"/>
      <c r="DN116" s="960"/>
      <c r="DO116" s="960"/>
      <c r="DP116" s="961"/>
      <c r="DQ116" s="962" t="s">
        <v>121</v>
      </c>
      <c r="DR116" s="960"/>
      <c r="DS116" s="960"/>
      <c r="DT116" s="960"/>
      <c r="DU116" s="961"/>
      <c r="DV116" s="963" t="s">
        <v>121</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436</v>
      </c>
      <c r="Z117" s="895"/>
      <c r="AA117" s="979">
        <v>2523734</v>
      </c>
      <c r="AB117" s="980"/>
      <c r="AC117" s="980"/>
      <c r="AD117" s="980"/>
      <c r="AE117" s="981"/>
      <c r="AF117" s="982">
        <v>2567675</v>
      </c>
      <c r="AG117" s="980"/>
      <c r="AH117" s="980"/>
      <c r="AI117" s="980"/>
      <c r="AJ117" s="981"/>
      <c r="AK117" s="982">
        <v>2643011</v>
      </c>
      <c r="AL117" s="980"/>
      <c r="AM117" s="980"/>
      <c r="AN117" s="980"/>
      <c r="AO117" s="981"/>
      <c r="AP117" s="983"/>
      <c r="AQ117" s="984"/>
      <c r="AR117" s="984"/>
      <c r="AS117" s="984"/>
      <c r="AT117" s="985"/>
      <c r="AU117" s="909"/>
      <c r="AV117" s="910"/>
      <c r="AW117" s="910"/>
      <c r="AX117" s="910"/>
      <c r="AY117" s="910"/>
      <c r="AZ117" s="975" t="s">
        <v>437</v>
      </c>
      <c r="BA117" s="976"/>
      <c r="BB117" s="976"/>
      <c r="BC117" s="976"/>
      <c r="BD117" s="976"/>
      <c r="BE117" s="976"/>
      <c r="BF117" s="976"/>
      <c r="BG117" s="976"/>
      <c r="BH117" s="976"/>
      <c r="BI117" s="976"/>
      <c r="BJ117" s="976"/>
      <c r="BK117" s="976"/>
      <c r="BL117" s="976"/>
      <c r="BM117" s="976"/>
      <c r="BN117" s="976"/>
      <c r="BO117" s="976"/>
      <c r="BP117" s="977"/>
      <c r="BQ117" s="926" t="s">
        <v>121</v>
      </c>
      <c r="BR117" s="927"/>
      <c r="BS117" s="927"/>
      <c r="BT117" s="927"/>
      <c r="BU117" s="927"/>
      <c r="BV117" s="927" t="s">
        <v>121</v>
      </c>
      <c r="BW117" s="927"/>
      <c r="BX117" s="927"/>
      <c r="BY117" s="927"/>
      <c r="BZ117" s="927"/>
      <c r="CA117" s="927" t="s">
        <v>121</v>
      </c>
      <c r="CB117" s="927"/>
      <c r="CC117" s="927"/>
      <c r="CD117" s="927"/>
      <c r="CE117" s="927"/>
      <c r="CF117" s="921" t="s">
        <v>121</v>
      </c>
      <c r="CG117" s="922"/>
      <c r="CH117" s="922"/>
      <c r="CI117" s="922"/>
      <c r="CJ117" s="922"/>
      <c r="CK117" s="949"/>
      <c r="CL117" s="950"/>
      <c r="CM117" s="923" t="s">
        <v>438</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121</v>
      </c>
      <c r="DH117" s="960"/>
      <c r="DI117" s="960"/>
      <c r="DJ117" s="960"/>
      <c r="DK117" s="961"/>
      <c r="DL117" s="962" t="s">
        <v>121</v>
      </c>
      <c r="DM117" s="960"/>
      <c r="DN117" s="960"/>
      <c r="DO117" s="960"/>
      <c r="DP117" s="961"/>
      <c r="DQ117" s="962" t="s">
        <v>121</v>
      </c>
      <c r="DR117" s="960"/>
      <c r="DS117" s="960"/>
      <c r="DT117" s="960"/>
      <c r="DU117" s="961"/>
      <c r="DV117" s="963" t="s">
        <v>121</v>
      </c>
      <c r="DW117" s="964"/>
      <c r="DX117" s="964"/>
      <c r="DY117" s="964"/>
      <c r="DZ117" s="965"/>
    </row>
    <row r="118" spans="1:130" s="218" customFormat="1" ht="26.25" customHeight="1" x14ac:dyDescent="0.15">
      <c r="A118" s="913" t="s">
        <v>412</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409</v>
      </c>
      <c r="AB118" s="894"/>
      <c r="AC118" s="894"/>
      <c r="AD118" s="894"/>
      <c r="AE118" s="895"/>
      <c r="AF118" s="893" t="s">
        <v>410</v>
      </c>
      <c r="AG118" s="894"/>
      <c r="AH118" s="894"/>
      <c r="AI118" s="894"/>
      <c r="AJ118" s="895"/>
      <c r="AK118" s="893" t="s">
        <v>294</v>
      </c>
      <c r="AL118" s="894"/>
      <c r="AM118" s="894"/>
      <c r="AN118" s="894"/>
      <c r="AO118" s="895"/>
      <c r="AP118" s="971" t="s">
        <v>411</v>
      </c>
      <c r="AQ118" s="972"/>
      <c r="AR118" s="972"/>
      <c r="AS118" s="972"/>
      <c r="AT118" s="973"/>
      <c r="AU118" s="909"/>
      <c r="AV118" s="910"/>
      <c r="AW118" s="910"/>
      <c r="AX118" s="910"/>
      <c r="AY118" s="910"/>
      <c r="AZ118" s="974" t="s">
        <v>439</v>
      </c>
      <c r="BA118" s="966"/>
      <c r="BB118" s="966"/>
      <c r="BC118" s="966"/>
      <c r="BD118" s="966"/>
      <c r="BE118" s="966"/>
      <c r="BF118" s="966"/>
      <c r="BG118" s="966"/>
      <c r="BH118" s="966"/>
      <c r="BI118" s="966"/>
      <c r="BJ118" s="966"/>
      <c r="BK118" s="966"/>
      <c r="BL118" s="966"/>
      <c r="BM118" s="966"/>
      <c r="BN118" s="966"/>
      <c r="BO118" s="966"/>
      <c r="BP118" s="967"/>
      <c r="BQ118" s="1000" t="s">
        <v>121</v>
      </c>
      <c r="BR118" s="1001"/>
      <c r="BS118" s="1001"/>
      <c r="BT118" s="1001"/>
      <c r="BU118" s="1001"/>
      <c r="BV118" s="1001" t="s">
        <v>121</v>
      </c>
      <c r="BW118" s="1001"/>
      <c r="BX118" s="1001"/>
      <c r="BY118" s="1001"/>
      <c r="BZ118" s="1001"/>
      <c r="CA118" s="1001" t="s">
        <v>121</v>
      </c>
      <c r="CB118" s="1001"/>
      <c r="CC118" s="1001"/>
      <c r="CD118" s="1001"/>
      <c r="CE118" s="1001"/>
      <c r="CF118" s="921" t="s">
        <v>121</v>
      </c>
      <c r="CG118" s="922"/>
      <c r="CH118" s="922"/>
      <c r="CI118" s="922"/>
      <c r="CJ118" s="922"/>
      <c r="CK118" s="949"/>
      <c r="CL118" s="950"/>
      <c r="CM118" s="923" t="s">
        <v>440</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121</v>
      </c>
      <c r="DH118" s="960"/>
      <c r="DI118" s="960"/>
      <c r="DJ118" s="960"/>
      <c r="DK118" s="961"/>
      <c r="DL118" s="962" t="s">
        <v>121</v>
      </c>
      <c r="DM118" s="960"/>
      <c r="DN118" s="960"/>
      <c r="DO118" s="960"/>
      <c r="DP118" s="961"/>
      <c r="DQ118" s="962" t="s">
        <v>121</v>
      </c>
      <c r="DR118" s="960"/>
      <c r="DS118" s="960"/>
      <c r="DT118" s="960"/>
      <c r="DU118" s="961"/>
      <c r="DV118" s="963" t="s">
        <v>121</v>
      </c>
      <c r="DW118" s="964"/>
      <c r="DX118" s="964"/>
      <c r="DY118" s="964"/>
      <c r="DZ118" s="965"/>
    </row>
    <row r="119" spans="1:130" s="218" customFormat="1" ht="26.25" customHeight="1" x14ac:dyDescent="0.15">
      <c r="A119" s="1057" t="s">
        <v>415</v>
      </c>
      <c r="B119" s="948"/>
      <c r="C119" s="930" t="s">
        <v>416</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121</v>
      </c>
      <c r="AB119" s="901"/>
      <c r="AC119" s="901"/>
      <c r="AD119" s="901"/>
      <c r="AE119" s="902"/>
      <c r="AF119" s="903" t="s">
        <v>121</v>
      </c>
      <c r="AG119" s="901"/>
      <c r="AH119" s="901"/>
      <c r="AI119" s="901"/>
      <c r="AJ119" s="902"/>
      <c r="AK119" s="903" t="s">
        <v>121</v>
      </c>
      <c r="AL119" s="901"/>
      <c r="AM119" s="901"/>
      <c r="AN119" s="901"/>
      <c r="AO119" s="902"/>
      <c r="AP119" s="904" t="s">
        <v>121</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441</v>
      </c>
      <c r="BP119" s="1006"/>
      <c r="BQ119" s="1000">
        <v>32619400</v>
      </c>
      <c r="BR119" s="1001"/>
      <c r="BS119" s="1001"/>
      <c r="BT119" s="1001"/>
      <c r="BU119" s="1001"/>
      <c r="BV119" s="1001">
        <v>33254656</v>
      </c>
      <c r="BW119" s="1001"/>
      <c r="BX119" s="1001"/>
      <c r="BY119" s="1001"/>
      <c r="BZ119" s="1001"/>
      <c r="CA119" s="1001">
        <v>32605934</v>
      </c>
      <c r="CB119" s="1001"/>
      <c r="CC119" s="1001"/>
      <c r="CD119" s="1001"/>
      <c r="CE119" s="1001"/>
      <c r="CF119" s="1002"/>
      <c r="CG119" s="1003"/>
      <c r="CH119" s="1003"/>
      <c r="CI119" s="1003"/>
      <c r="CJ119" s="1004"/>
      <c r="CK119" s="951"/>
      <c r="CL119" s="952"/>
      <c r="CM119" s="974" t="s">
        <v>442</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121</v>
      </c>
      <c r="DH119" s="987"/>
      <c r="DI119" s="987"/>
      <c r="DJ119" s="987"/>
      <c r="DK119" s="988"/>
      <c r="DL119" s="986" t="s">
        <v>121</v>
      </c>
      <c r="DM119" s="987"/>
      <c r="DN119" s="987"/>
      <c r="DO119" s="987"/>
      <c r="DP119" s="988"/>
      <c r="DQ119" s="986" t="s">
        <v>121</v>
      </c>
      <c r="DR119" s="987"/>
      <c r="DS119" s="987"/>
      <c r="DT119" s="987"/>
      <c r="DU119" s="988"/>
      <c r="DV119" s="989" t="s">
        <v>121</v>
      </c>
      <c r="DW119" s="990"/>
      <c r="DX119" s="990"/>
      <c r="DY119" s="990"/>
      <c r="DZ119" s="991"/>
    </row>
    <row r="120" spans="1:130" s="218" customFormat="1" ht="26.25" customHeight="1" x14ac:dyDescent="0.15">
      <c r="A120" s="1058"/>
      <c r="B120" s="950"/>
      <c r="C120" s="923" t="s">
        <v>419</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121</v>
      </c>
      <c r="AB120" s="960"/>
      <c r="AC120" s="960"/>
      <c r="AD120" s="960"/>
      <c r="AE120" s="961"/>
      <c r="AF120" s="962" t="s">
        <v>121</v>
      </c>
      <c r="AG120" s="960"/>
      <c r="AH120" s="960"/>
      <c r="AI120" s="960"/>
      <c r="AJ120" s="961"/>
      <c r="AK120" s="962" t="s">
        <v>121</v>
      </c>
      <c r="AL120" s="960"/>
      <c r="AM120" s="960"/>
      <c r="AN120" s="960"/>
      <c r="AO120" s="961"/>
      <c r="AP120" s="963" t="s">
        <v>121</v>
      </c>
      <c r="AQ120" s="964"/>
      <c r="AR120" s="964"/>
      <c r="AS120" s="964"/>
      <c r="AT120" s="965"/>
      <c r="AU120" s="992" t="s">
        <v>443</v>
      </c>
      <c r="AV120" s="993"/>
      <c r="AW120" s="993"/>
      <c r="AX120" s="993"/>
      <c r="AY120" s="994"/>
      <c r="AZ120" s="930" t="s">
        <v>444</v>
      </c>
      <c r="BA120" s="898"/>
      <c r="BB120" s="898"/>
      <c r="BC120" s="898"/>
      <c r="BD120" s="898"/>
      <c r="BE120" s="898"/>
      <c r="BF120" s="898"/>
      <c r="BG120" s="898"/>
      <c r="BH120" s="898"/>
      <c r="BI120" s="898"/>
      <c r="BJ120" s="898"/>
      <c r="BK120" s="898"/>
      <c r="BL120" s="898"/>
      <c r="BM120" s="898"/>
      <c r="BN120" s="898"/>
      <c r="BO120" s="898"/>
      <c r="BP120" s="899"/>
      <c r="BQ120" s="931">
        <v>4877616</v>
      </c>
      <c r="BR120" s="932"/>
      <c r="BS120" s="932"/>
      <c r="BT120" s="932"/>
      <c r="BU120" s="932"/>
      <c r="BV120" s="932">
        <v>3881855</v>
      </c>
      <c r="BW120" s="932"/>
      <c r="BX120" s="932"/>
      <c r="BY120" s="932"/>
      <c r="BZ120" s="932"/>
      <c r="CA120" s="932">
        <v>3605115</v>
      </c>
      <c r="CB120" s="932"/>
      <c r="CC120" s="932"/>
      <c r="CD120" s="932"/>
      <c r="CE120" s="932"/>
      <c r="CF120" s="945">
        <v>27.5</v>
      </c>
      <c r="CG120" s="946"/>
      <c r="CH120" s="946"/>
      <c r="CI120" s="946"/>
      <c r="CJ120" s="946"/>
      <c r="CK120" s="1007" t="s">
        <v>445</v>
      </c>
      <c r="CL120" s="1008"/>
      <c r="CM120" s="1008"/>
      <c r="CN120" s="1008"/>
      <c r="CO120" s="1009"/>
      <c r="CP120" s="1015" t="s">
        <v>394</v>
      </c>
      <c r="CQ120" s="1016"/>
      <c r="CR120" s="1016"/>
      <c r="CS120" s="1016"/>
      <c r="CT120" s="1016"/>
      <c r="CU120" s="1016"/>
      <c r="CV120" s="1016"/>
      <c r="CW120" s="1016"/>
      <c r="CX120" s="1016"/>
      <c r="CY120" s="1016"/>
      <c r="CZ120" s="1016"/>
      <c r="DA120" s="1016"/>
      <c r="DB120" s="1016"/>
      <c r="DC120" s="1016"/>
      <c r="DD120" s="1016"/>
      <c r="DE120" s="1016"/>
      <c r="DF120" s="1017"/>
      <c r="DG120" s="931">
        <v>2283052</v>
      </c>
      <c r="DH120" s="932"/>
      <c r="DI120" s="932"/>
      <c r="DJ120" s="932"/>
      <c r="DK120" s="932"/>
      <c r="DL120" s="932">
        <v>2248593</v>
      </c>
      <c r="DM120" s="932"/>
      <c r="DN120" s="932"/>
      <c r="DO120" s="932"/>
      <c r="DP120" s="932"/>
      <c r="DQ120" s="932">
        <v>2400982</v>
      </c>
      <c r="DR120" s="932"/>
      <c r="DS120" s="932"/>
      <c r="DT120" s="932"/>
      <c r="DU120" s="932"/>
      <c r="DV120" s="933">
        <v>18.3</v>
      </c>
      <c r="DW120" s="933"/>
      <c r="DX120" s="933"/>
      <c r="DY120" s="933"/>
      <c r="DZ120" s="934"/>
    </row>
    <row r="121" spans="1:130" s="218" customFormat="1" ht="26.25" customHeight="1" x14ac:dyDescent="0.15">
      <c r="A121" s="1058"/>
      <c r="B121" s="950"/>
      <c r="C121" s="975" t="s">
        <v>446</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121</v>
      </c>
      <c r="AB121" s="960"/>
      <c r="AC121" s="960"/>
      <c r="AD121" s="960"/>
      <c r="AE121" s="961"/>
      <c r="AF121" s="962" t="s">
        <v>121</v>
      </c>
      <c r="AG121" s="960"/>
      <c r="AH121" s="960"/>
      <c r="AI121" s="960"/>
      <c r="AJ121" s="961"/>
      <c r="AK121" s="962" t="s">
        <v>121</v>
      </c>
      <c r="AL121" s="960"/>
      <c r="AM121" s="960"/>
      <c r="AN121" s="960"/>
      <c r="AO121" s="961"/>
      <c r="AP121" s="963" t="s">
        <v>121</v>
      </c>
      <c r="AQ121" s="964"/>
      <c r="AR121" s="964"/>
      <c r="AS121" s="964"/>
      <c r="AT121" s="965"/>
      <c r="AU121" s="995"/>
      <c r="AV121" s="996"/>
      <c r="AW121" s="996"/>
      <c r="AX121" s="996"/>
      <c r="AY121" s="997"/>
      <c r="AZ121" s="923" t="s">
        <v>447</v>
      </c>
      <c r="BA121" s="924"/>
      <c r="BB121" s="924"/>
      <c r="BC121" s="924"/>
      <c r="BD121" s="924"/>
      <c r="BE121" s="924"/>
      <c r="BF121" s="924"/>
      <c r="BG121" s="924"/>
      <c r="BH121" s="924"/>
      <c r="BI121" s="924"/>
      <c r="BJ121" s="924"/>
      <c r="BK121" s="924"/>
      <c r="BL121" s="924"/>
      <c r="BM121" s="924"/>
      <c r="BN121" s="924"/>
      <c r="BO121" s="924"/>
      <c r="BP121" s="925"/>
      <c r="BQ121" s="926">
        <v>1736903</v>
      </c>
      <c r="BR121" s="927"/>
      <c r="BS121" s="927"/>
      <c r="BT121" s="927"/>
      <c r="BU121" s="927"/>
      <c r="BV121" s="927">
        <v>1578150</v>
      </c>
      <c r="BW121" s="927"/>
      <c r="BX121" s="927"/>
      <c r="BY121" s="927"/>
      <c r="BZ121" s="927"/>
      <c r="CA121" s="927">
        <v>1416604</v>
      </c>
      <c r="CB121" s="927"/>
      <c r="CC121" s="927"/>
      <c r="CD121" s="927"/>
      <c r="CE121" s="927"/>
      <c r="CF121" s="921">
        <v>10.8</v>
      </c>
      <c r="CG121" s="922"/>
      <c r="CH121" s="922"/>
      <c r="CI121" s="922"/>
      <c r="CJ121" s="922"/>
      <c r="CK121" s="1010"/>
      <c r="CL121" s="1011"/>
      <c r="CM121" s="1011"/>
      <c r="CN121" s="1011"/>
      <c r="CO121" s="1012"/>
      <c r="CP121" s="1020" t="s">
        <v>392</v>
      </c>
      <c r="CQ121" s="1021"/>
      <c r="CR121" s="1021"/>
      <c r="CS121" s="1021"/>
      <c r="CT121" s="1021"/>
      <c r="CU121" s="1021"/>
      <c r="CV121" s="1021"/>
      <c r="CW121" s="1021"/>
      <c r="CX121" s="1021"/>
      <c r="CY121" s="1021"/>
      <c r="CZ121" s="1021"/>
      <c r="DA121" s="1021"/>
      <c r="DB121" s="1021"/>
      <c r="DC121" s="1021"/>
      <c r="DD121" s="1021"/>
      <c r="DE121" s="1021"/>
      <c r="DF121" s="1022"/>
      <c r="DG121" s="926">
        <v>2330</v>
      </c>
      <c r="DH121" s="927"/>
      <c r="DI121" s="927"/>
      <c r="DJ121" s="927"/>
      <c r="DK121" s="927"/>
      <c r="DL121" s="927">
        <v>965</v>
      </c>
      <c r="DM121" s="927"/>
      <c r="DN121" s="927"/>
      <c r="DO121" s="927"/>
      <c r="DP121" s="927"/>
      <c r="DQ121" s="927">
        <v>792</v>
      </c>
      <c r="DR121" s="927"/>
      <c r="DS121" s="927"/>
      <c r="DT121" s="927"/>
      <c r="DU121" s="927"/>
      <c r="DV121" s="928">
        <v>0</v>
      </c>
      <c r="DW121" s="928"/>
      <c r="DX121" s="928"/>
      <c r="DY121" s="928"/>
      <c r="DZ121" s="929"/>
    </row>
    <row r="122" spans="1:130" s="218" customFormat="1" ht="26.25" customHeight="1" x14ac:dyDescent="0.15">
      <c r="A122" s="1058"/>
      <c r="B122" s="950"/>
      <c r="C122" s="923" t="s">
        <v>429</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121</v>
      </c>
      <c r="AB122" s="960"/>
      <c r="AC122" s="960"/>
      <c r="AD122" s="960"/>
      <c r="AE122" s="961"/>
      <c r="AF122" s="962" t="s">
        <v>121</v>
      </c>
      <c r="AG122" s="960"/>
      <c r="AH122" s="960"/>
      <c r="AI122" s="960"/>
      <c r="AJ122" s="961"/>
      <c r="AK122" s="962" t="s">
        <v>121</v>
      </c>
      <c r="AL122" s="960"/>
      <c r="AM122" s="960"/>
      <c r="AN122" s="960"/>
      <c r="AO122" s="961"/>
      <c r="AP122" s="963" t="s">
        <v>121</v>
      </c>
      <c r="AQ122" s="964"/>
      <c r="AR122" s="964"/>
      <c r="AS122" s="964"/>
      <c r="AT122" s="965"/>
      <c r="AU122" s="995"/>
      <c r="AV122" s="996"/>
      <c r="AW122" s="996"/>
      <c r="AX122" s="996"/>
      <c r="AY122" s="997"/>
      <c r="AZ122" s="974" t="s">
        <v>448</v>
      </c>
      <c r="BA122" s="966"/>
      <c r="BB122" s="966"/>
      <c r="BC122" s="966"/>
      <c r="BD122" s="966"/>
      <c r="BE122" s="966"/>
      <c r="BF122" s="966"/>
      <c r="BG122" s="966"/>
      <c r="BH122" s="966"/>
      <c r="BI122" s="966"/>
      <c r="BJ122" s="966"/>
      <c r="BK122" s="966"/>
      <c r="BL122" s="966"/>
      <c r="BM122" s="966"/>
      <c r="BN122" s="966"/>
      <c r="BO122" s="966"/>
      <c r="BP122" s="967"/>
      <c r="BQ122" s="1000">
        <v>16128604</v>
      </c>
      <c r="BR122" s="1001"/>
      <c r="BS122" s="1001"/>
      <c r="BT122" s="1001"/>
      <c r="BU122" s="1001"/>
      <c r="BV122" s="1001">
        <v>15423110</v>
      </c>
      <c r="BW122" s="1001"/>
      <c r="BX122" s="1001"/>
      <c r="BY122" s="1001"/>
      <c r="BZ122" s="1001"/>
      <c r="CA122" s="1001">
        <v>14773356</v>
      </c>
      <c r="CB122" s="1001"/>
      <c r="CC122" s="1001"/>
      <c r="CD122" s="1001"/>
      <c r="CE122" s="1001"/>
      <c r="CF122" s="1018">
        <v>112.6</v>
      </c>
      <c r="CG122" s="1019"/>
      <c r="CH122" s="1019"/>
      <c r="CI122" s="1019"/>
      <c r="CJ122" s="1019"/>
      <c r="CK122" s="1010"/>
      <c r="CL122" s="1011"/>
      <c r="CM122" s="1011"/>
      <c r="CN122" s="1011"/>
      <c r="CO122" s="1012"/>
      <c r="CP122" s="1020" t="s">
        <v>391</v>
      </c>
      <c r="CQ122" s="1021"/>
      <c r="CR122" s="1021"/>
      <c r="CS122" s="1021"/>
      <c r="CT122" s="1021"/>
      <c r="CU122" s="1021"/>
      <c r="CV122" s="1021"/>
      <c r="CW122" s="1021"/>
      <c r="CX122" s="1021"/>
      <c r="CY122" s="1021"/>
      <c r="CZ122" s="1021"/>
      <c r="DA122" s="1021"/>
      <c r="DB122" s="1021"/>
      <c r="DC122" s="1021"/>
      <c r="DD122" s="1021"/>
      <c r="DE122" s="1021"/>
      <c r="DF122" s="1022"/>
      <c r="DG122" s="926" t="s">
        <v>121</v>
      </c>
      <c r="DH122" s="927"/>
      <c r="DI122" s="927"/>
      <c r="DJ122" s="927"/>
      <c r="DK122" s="927"/>
      <c r="DL122" s="927" t="s">
        <v>121</v>
      </c>
      <c r="DM122" s="927"/>
      <c r="DN122" s="927"/>
      <c r="DO122" s="927"/>
      <c r="DP122" s="927"/>
      <c r="DQ122" s="927" t="s">
        <v>121</v>
      </c>
      <c r="DR122" s="927"/>
      <c r="DS122" s="927"/>
      <c r="DT122" s="927"/>
      <c r="DU122" s="927"/>
      <c r="DV122" s="928" t="s">
        <v>121</v>
      </c>
      <c r="DW122" s="928"/>
      <c r="DX122" s="928"/>
      <c r="DY122" s="928"/>
      <c r="DZ122" s="929"/>
    </row>
    <row r="123" spans="1:130" s="218" customFormat="1" ht="26.25" customHeight="1" x14ac:dyDescent="0.15">
      <c r="A123" s="1058"/>
      <c r="B123" s="950"/>
      <c r="C123" s="923" t="s">
        <v>435</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121</v>
      </c>
      <c r="AB123" s="960"/>
      <c r="AC123" s="960"/>
      <c r="AD123" s="960"/>
      <c r="AE123" s="961"/>
      <c r="AF123" s="962" t="s">
        <v>121</v>
      </c>
      <c r="AG123" s="960"/>
      <c r="AH123" s="960"/>
      <c r="AI123" s="960"/>
      <c r="AJ123" s="961"/>
      <c r="AK123" s="962" t="s">
        <v>121</v>
      </c>
      <c r="AL123" s="960"/>
      <c r="AM123" s="960"/>
      <c r="AN123" s="960"/>
      <c r="AO123" s="961"/>
      <c r="AP123" s="963" t="s">
        <v>121</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449</v>
      </c>
      <c r="BP123" s="1006"/>
      <c r="BQ123" s="1064">
        <v>22743123</v>
      </c>
      <c r="BR123" s="1065"/>
      <c r="BS123" s="1065"/>
      <c r="BT123" s="1065"/>
      <c r="BU123" s="1065"/>
      <c r="BV123" s="1065">
        <v>20883115</v>
      </c>
      <c r="BW123" s="1065"/>
      <c r="BX123" s="1065"/>
      <c r="BY123" s="1065"/>
      <c r="BZ123" s="1065"/>
      <c r="CA123" s="1065">
        <v>19795075</v>
      </c>
      <c r="CB123" s="1065"/>
      <c r="CC123" s="1065"/>
      <c r="CD123" s="1065"/>
      <c r="CE123" s="1065"/>
      <c r="CF123" s="1002"/>
      <c r="CG123" s="1003"/>
      <c r="CH123" s="1003"/>
      <c r="CI123" s="1003"/>
      <c r="CJ123" s="1004"/>
      <c r="CK123" s="1010"/>
      <c r="CL123" s="1011"/>
      <c r="CM123" s="1011"/>
      <c r="CN123" s="1011"/>
      <c r="CO123" s="1012"/>
      <c r="CP123" s="1020" t="s">
        <v>390</v>
      </c>
      <c r="CQ123" s="1021"/>
      <c r="CR123" s="1021"/>
      <c r="CS123" s="1021"/>
      <c r="CT123" s="1021"/>
      <c r="CU123" s="1021"/>
      <c r="CV123" s="1021"/>
      <c r="CW123" s="1021"/>
      <c r="CX123" s="1021"/>
      <c r="CY123" s="1021"/>
      <c r="CZ123" s="1021"/>
      <c r="DA123" s="1021"/>
      <c r="DB123" s="1021"/>
      <c r="DC123" s="1021"/>
      <c r="DD123" s="1021"/>
      <c r="DE123" s="1021"/>
      <c r="DF123" s="1022"/>
      <c r="DG123" s="959" t="s">
        <v>121</v>
      </c>
      <c r="DH123" s="960"/>
      <c r="DI123" s="960"/>
      <c r="DJ123" s="960"/>
      <c r="DK123" s="961"/>
      <c r="DL123" s="962" t="s">
        <v>121</v>
      </c>
      <c r="DM123" s="960"/>
      <c r="DN123" s="960"/>
      <c r="DO123" s="960"/>
      <c r="DP123" s="961"/>
      <c r="DQ123" s="962" t="s">
        <v>121</v>
      </c>
      <c r="DR123" s="960"/>
      <c r="DS123" s="960"/>
      <c r="DT123" s="960"/>
      <c r="DU123" s="961"/>
      <c r="DV123" s="963" t="s">
        <v>121</v>
      </c>
      <c r="DW123" s="964"/>
      <c r="DX123" s="964"/>
      <c r="DY123" s="964"/>
      <c r="DZ123" s="965"/>
    </row>
    <row r="124" spans="1:130" s="218" customFormat="1" ht="26.25" customHeight="1" thickBot="1" x14ac:dyDescent="0.2">
      <c r="A124" s="1058"/>
      <c r="B124" s="950"/>
      <c r="C124" s="923" t="s">
        <v>438</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121</v>
      </c>
      <c r="AB124" s="960"/>
      <c r="AC124" s="960"/>
      <c r="AD124" s="960"/>
      <c r="AE124" s="961"/>
      <c r="AF124" s="962" t="s">
        <v>121</v>
      </c>
      <c r="AG124" s="960"/>
      <c r="AH124" s="960"/>
      <c r="AI124" s="960"/>
      <c r="AJ124" s="961"/>
      <c r="AK124" s="962" t="s">
        <v>121</v>
      </c>
      <c r="AL124" s="960"/>
      <c r="AM124" s="960"/>
      <c r="AN124" s="960"/>
      <c r="AO124" s="961"/>
      <c r="AP124" s="963" t="s">
        <v>121</v>
      </c>
      <c r="AQ124" s="964"/>
      <c r="AR124" s="964"/>
      <c r="AS124" s="964"/>
      <c r="AT124" s="965"/>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81.8</v>
      </c>
      <c r="BR124" s="1028"/>
      <c r="BS124" s="1028"/>
      <c r="BT124" s="1028"/>
      <c r="BU124" s="1028"/>
      <c r="BV124" s="1028">
        <v>99.2</v>
      </c>
      <c r="BW124" s="1028"/>
      <c r="BX124" s="1028"/>
      <c r="BY124" s="1028"/>
      <c r="BZ124" s="1028"/>
      <c r="CA124" s="1028">
        <v>97.6</v>
      </c>
      <c r="CB124" s="1028"/>
      <c r="CC124" s="1028"/>
      <c r="CD124" s="1028"/>
      <c r="CE124" s="1028"/>
      <c r="CF124" s="1029"/>
      <c r="CG124" s="1030"/>
      <c r="CH124" s="1030"/>
      <c r="CI124" s="1030"/>
      <c r="CJ124" s="1031"/>
      <c r="CK124" s="1013"/>
      <c r="CL124" s="1013"/>
      <c r="CM124" s="1013"/>
      <c r="CN124" s="1013"/>
      <c r="CO124" s="1014"/>
      <c r="CP124" s="1020" t="s">
        <v>451</v>
      </c>
      <c r="CQ124" s="1021"/>
      <c r="CR124" s="1021"/>
      <c r="CS124" s="1021"/>
      <c r="CT124" s="1021"/>
      <c r="CU124" s="1021"/>
      <c r="CV124" s="1021"/>
      <c r="CW124" s="1021"/>
      <c r="CX124" s="1021"/>
      <c r="CY124" s="1021"/>
      <c r="CZ124" s="1021"/>
      <c r="DA124" s="1021"/>
      <c r="DB124" s="1021"/>
      <c r="DC124" s="1021"/>
      <c r="DD124" s="1021"/>
      <c r="DE124" s="1021"/>
      <c r="DF124" s="1022"/>
      <c r="DG124" s="1005" t="s">
        <v>121</v>
      </c>
      <c r="DH124" s="987"/>
      <c r="DI124" s="987"/>
      <c r="DJ124" s="987"/>
      <c r="DK124" s="988"/>
      <c r="DL124" s="986" t="s">
        <v>121</v>
      </c>
      <c r="DM124" s="987"/>
      <c r="DN124" s="987"/>
      <c r="DO124" s="987"/>
      <c r="DP124" s="988"/>
      <c r="DQ124" s="986" t="s">
        <v>121</v>
      </c>
      <c r="DR124" s="987"/>
      <c r="DS124" s="987"/>
      <c r="DT124" s="987"/>
      <c r="DU124" s="988"/>
      <c r="DV124" s="989" t="s">
        <v>121</v>
      </c>
      <c r="DW124" s="990"/>
      <c r="DX124" s="990"/>
      <c r="DY124" s="990"/>
      <c r="DZ124" s="991"/>
    </row>
    <row r="125" spans="1:130" s="218" customFormat="1" ht="26.25" customHeight="1" x14ac:dyDescent="0.15">
      <c r="A125" s="1058"/>
      <c r="B125" s="950"/>
      <c r="C125" s="923" t="s">
        <v>440</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121</v>
      </c>
      <c r="AB125" s="960"/>
      <c r="AC125" s="960"/>
      <c r="AD125" s="960"/>
      <c r="AE125" s="961"/>
      <c r="AF125" s="962" t="s">
        <v>121</v>
      </c>
      <c r="AG125" s="960"/>
      <c r="AH125" s="960"/>
      <c r="AI125" s="960"/>
      <c r="AJ125" s="961"/>
      <c r="AK125" s="962" t="s">
        <v>121</v>
      </c>
      <c r="AL125" s="960"/>
      <c r="AM125" s="960"/>
      <c r="AN125" s="960"/>
      <c r="AO125" s="961"/>
      <c r="AP125" s="963" t="s">
        <v>121</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452</v>
      </c>
      <c r="CL125" s="1008"/>
      <c r="CM125" s="1008"/>
      <c r="CN125" s="1008"/>
      <c r="CO125" s="1009"/>
      <c r="CP125" s="930" t="s">
        <v>453</v>
      </c>
      <c r="CQ125" s="898"/>
      <c r="CR125" s="898"/>
      <c r="CS125" s="898"/>
      <c r="CT125" s="898"/>
      <c r="CU125" s="898"/>
      <c r="CV125" s="898"/>
      <c r="CW125" s="898"/>
      <c r="CX125" s="898"/>
      <c r="CY125" s="898"/>
      <c r="CZ125" s="898"/>
      <c r="DA125" s="898"/>
      <c r="DB125" s="898"/>
      <c r="DC125" s="898"/>
      <c r="DD125" s="898"/>
      <c r="DE125" s="898"/>
      <c r="DF125" s="899"/>
      <c r="DG125" s="931" t="s">
        <v>121</v>
      </c>
      <c r="DH125" s="932"/>
      <c r="DI125" s="932"/>
      <c r="DJ125" s="932"/>
      <c r="DK125" s="932"/>
      <c r="DL125" s="932" t="s">
        <v>121</v>
      </c>
      <c r="DM125" s="932"/>
      <c r="DN125" s="932"/>
      <c r="DO125" s="932"/>
      <c r="DP125" s="932"/>
      <c r="DQ125" s="932" t="s">
        <v>121</v>
      </c>
      <c r="DR125" s="932"/>
      <c r="DS125" s="932"/>
      <c r="DT125" s="932"/>
      <c r="DU125" s="932"/>
      <c r="DV125" s="933" t="s">
        <v>121</v>
      </c>
      <c r="DW125" s="933"/>
      <c r="DX125" s="933"/>
      <c r="DY125" s="933"/>
      <c r="DZ125" s="934"/>
    </row>
    <row r="126" spans="1:130" s="218" customFormat="1" ht="26.25" customHeight="1" thickBot="1" x14ac:dyDescent="0.2">
      <c r="A126" s="1058"/>
      <c r="B126" s="950"/>
      <c r="C126" s="923" t="s">
        <v>442</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121</v>
      </c>
      <c r="AB126" s="960"/>
      <c r="AC126" s="960"/>
      <c r="AD126" s="960"/>
      <c r="AE126" s="961"/>
      <c r="AF126" s="962" t="s">
        <v>121</v>
      </c>
      <c r="AG126" s="960"/>
      <c r="AH126" s="960"/>
      <c r="AI126" s="960"/>
      <c r="AJ126" s="961"/>
      <c r="AK126" s="962" t="s">
        <v>121</v>
      </c>
      <c r="AL126" s="960"/>
      <c r="AM126" s="960"/>
      <c r="AN126" s="960"/>
      <c r="AO126" s="961"/>
      <c r="AP126" s="963" t="s">
        <v>121</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454</v>
      </c>
      <c r="CQ126" s="924"/>
      <c r="CR126" s="924"/>
      <c r="CS126" s="924"/>
      <c r="CT126" s="924"/>
      <c r="CU126" s="924"/>
      <c r="CV126" s="924"/>
      <c r="CW126" s="924"/>
      <c r="CX126" s="924"/>
      <c r="CY126" s="924"/>
      <c r="CZ126" s="924"/>
      <c r="DA126" s="924"/>
      <c r="DB126" s="924"/>
      <c r="DC126" s="924"/>
      <c r="DD126" s="924"/>
      <c r="DE126" s="924"/>
      <c r="DF126" s="925"/>
      <c r="DG126" s="926" t="s">
        <v>121</v>
      </c>
      <c r="DH126" s="927"/>
      <c r="DI126" s="927"/>
      <c r="DJ126" s="927"/>
      <c r="DK126" s="927"/>
      <c r="DL126" s="927" t="s">
        <v>121</v>
      </c>
      <c r="DM126" s="927"/>
      <c r="DN126" s="927"/>
      <c r="DO126" s="927"/>
      <c r="DP126" s="927"/>
      <c r="DQ126" s="927" t="s">
        <v>121</v>
      </c>
      <c r="DR126" s="927"/>
      <c r="DS126" s="927"/>
      <c r="DT126" s="927"/>
      <c r="DU126" s="927"/>
      <c r="DV126" s="928" t="s">
        <v>121</v>
      </c>
      <c r="DW126" s="928"/>
      <c r="DX126" s="928"/>
      <c r="DY126" s="928"/>
      <c r="DZ126" s="929"/>
    </row>
    <row r="127" spans="1:130" s="218" customFormat="1" ht="26.25" customHeight="1" x14ac:dyDescent="0.15">
      <c r="A127" s="1059"/>
      <c r="B127" s="952"/>
      <c r="C127" s="974" t="s">
        <v>455</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121</v>
      </c>
      <c r="AB127" s="960"/>
      <c r="AC127" s="960"/>
      <c r="AD127" s="960"/>
      <c r="AE127" s="961"/>
      <c r="AF127" s="962" t="s">
        <v>121</v>
      </c>
      <c r="AG127" s="960"/>
      <c r="AH127" s="960"/>
      <c r="AI127" s="960"/>
      <c r="AJ127" s="961"/>
      <c r="AK127" s="962" t="s">
        <v>121</v>
      </c>
      <c r="AL127" s="960"/>
      <c r="AM127" s="960"/>
      <c r="AN127" s="960"/>
      <c r="AO127" s="961"/>
      <c r="AP127" s="963" t="s">
        <v>121</v>
      </c>
      <c r="AQ127" s="964"/>
      <c r="AR127" s="964"/>
      <c r="AS127" s="964"/>
      <c r="AT127" s="965"/>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460</v>
      </c>
      <c r="CQ127" s="924"/>
      <c r="CR127" s="924"/>
      <c r="CS127" s="924"/>
      <c r="CT127" s="924"/>
      <c r="CU127" s="924"/>
      <c r="CV127" s="924"/>
      <c r="CW127" s="924"/>
      <c r="CX127" s="924"/>
      <c r="CY127" s="924"/>
      <c r="CZ127" s="924"/>
      <c r="DA127" s="924"/>
      <c r="DB127" s="924"/>
      <c r="DC127" s="924"/>
      <c r="DD127" s="924"/>
      <c r="DE127" s="924"/>
      <c r="DF127" s="925"/>
      <c r="DG127" s="926" t="s">
        <v>121</v>
      </c>
      <c r="DH127" s="927"/>
      <c r="DI127" s="927"/>
      <c r="DJ127" s="927"/>
      <c r="DK127" s="927"/>
      <c r="DL127" s="927" t="s">
        <v>121</v>
      </c>
      <c r="DM127" s="927"/>
      <c r="DN127" s="927"/>
      <c r="DO127" s="927"/>
      <c r="DP127" s="927"/>
      <c r="DQ127" s="927" t="s">
        <v>121</v>
      </c>
      <c r="DR127" s="927"/>
      <c r="DS127" s="927"/>
      <c r="DT127" s="927"/>
      <c r="DU127" s="927"/>
      <c r="DV127" s="928" t="s">
        <v>121</v>
      </c>
      <c r="DW127" s="928"/>
      <c r="DX127" s="928"/>
      <c r="DY127" s="928"/>
      <c r="DZ127" s="929"/>
    </row>
    <row r="128" spans="1:130" s="218"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173281</v>
      </c>
      <c r="AB128" s="1047"/>
      <c r="AC128" s="1047"/>
      <c r="AD128" s="1047"/>
      <c r="AE128" s="1048"/>
      <c r="AF128" s="1049">
        <v>168707</v>
      </c>
      <c r="AG128" s="1047"/>
      <c r="AH128" s="1047"/>
      <c r="AI128" s="1047"/>
      <c r="AJ128" s="1048"/>
      <c r="AK128" s="1049">
        <v>166177</v>
      </c>
      <c r="AL128" s="1047"/>
      <c r="AM128" s="1047"/>
      <c r="AN128" s="1047"/>
      <c r="AO128" s="1048"/>
      <c r="AP128" s="1050"/>
      <c r="AQ128" s="1051"/>
      <c r="AR128" s="1051"/>
      <c r="AS128" s="1051"/>
      <c r="AT128" s="1052"/>
      <c r="AU128" s="220"/>
      <c r="AV128" s="220"/>
      <c r="AW128" s="220"/>
      <c r="AX128" s="897" t="s">
        <v>463</v>
      </c>
      <c r="AY128" s="898"/>
      <c r="AZ128" s="898"/>
      <c r="BA128" s="898"/>
      <c r="BB128" s="898"/>
      <c r="BC128" s="898"/>
      <c r="BD128" s="898"/>
      <c r="BE128" s="899"/>
      <c r="BF128" s="1053" t="s">
        <v>121</v>
      </c>
      <c r="BG128" s="1054"/>
      <c r="BH128" s="1054"/>
      <c r="BI128" s="1054"/>
      <c r="BJ128" s="1054"/>
      <c r="BK128" s="1054"/>
      <c r="BL128" s="1055"/>
      <c r="BM128" s="1053">
        <v>12.83</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464</v>
      </c>
      <c r="CQ128" s="727"/>
      <c r="CR128" s="727"/>
      <c r="CS128" s="727"/>
      <c r="CT128" s="727"/>
      <c r="CU128" s="727"/>
      <c r="CV128" s="727"/>
      <c r="CW128" s="727"/>
      <c r="CX128" s="727"/>
      <c r="CY128" s="727"/>
      <c r="CZ128" s="727"/>
      <c r="DA128" s="727"/>
      <c r="DB128" s="727"/>
      <c r="DC128" s="727"/>
      <c r="DD128" s="727"/>
      <c r="DE128" s="727"/>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465</v>
      </c>
      <c r="X129" s="1072"/>
      <c r="Y129" s="1072"/>
      <c r="Z129" s="1073"/>
      <c r="AA129" s="959">
        <v>13371881</v>
      </c>
      <c r="AB129" s="960"/>
      <c r="AC129" s="960"/>
      <c r="AD129" s="960"/>
      <c r="AE129" s="961"/>
      <c r="AF129" s="962">
        <v>13760466</v>
      </c>
      <c r="AG129" s="960"/>
      <c r="AH129" s="960"/>
      <c r="AI129" s="960"/>
      <c r="AJ129" s="961"/>
      <c r="AK129" s="962">
        <v>14369656</v>
      </c>
      <c r="AL129" s="960"/>
      <c r="AM129" s="960"/>
      <c r="AN129" s="960"/>
      <c r="AO129" s="961"/>
      <c r="AP129" s="1074"/>
      <c r="AQ129" s="1075"/>
      <c r="AR129" s="1075"/>
      <c r="AS129" s="1075"/>
      <c r="AT129" s="1076"/>
      <c r="AU129" s="221"/>
      <c r="AV129" s="221"/>
      <c r="AW129" s="221"/>
      <c r="AX129" s="1066" t="s">
        <v>466</v>
      </c>
      <c r="AY129" s="924"/>
      <c r="AZ129" s="924"/>
      <c r="BA129" s="924"/>
      <c r="BB129" s="924"/>
      <c r="BC129" s="924"/>
      <c r="BD129" s="924"/>
      <c r="BE129" s="925"/>
      <c r="BF129" s="1067" t="s">
        <v>121</v>
      </c>
      <c r="BG129" s="1068"/>
      <c r="BH129" s="1068"/>
      <c r="BI129" s="1068"/>
      <c r="BJ129" s="1068"/>
      <c r="BK129" s="1068"/>
      <c r="BL129" s="1069"/>
      <c r="BM129" s="1067">
        <v>17.829999999999998</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467</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468</v>
      </c>
      <c r="X130" s="1072"/>
      <c r="Y130" s="1072"/>
      <c r="Z130" s="1073"/>
      <c r="AA130" s="959">
        <v>1309641</v>
      </c>
      <c r="AB130" s="960"/>
      <c r="AC130" s="960"/>
      <c r="AD130" s="960"/>
      <c r="AE130" s="961"/>
      <c r="AF130" s="962">
        <v>1298228</v>
      </c>
      <c r="AG130" s="960"/>
      <c r="AH130" s="960"/>
      <c r="AI130" s="960"/>
      <c r="AJ130" s="961"/>
      <c r="AK130" s="962">
        <v>1248362</v>
      </c>
      <c r="AL130" s="960"/>
      <c r="AM130" s="960"/>
      <c r="AN130" s="960"/>
      <c r="AO130" s="961"/>
      <c r="AP130" s="1074"/>
      <c r="AQ130" s="1075"/>
      <c r="AR130" s="1075"/>
      <c r="AS130" s="1075"/>
      <c r="AT130" s="1076"/>
      <c r="AU130" s="221"/>
      <c r="AV130" s="221"/>
      <c r="AW130" s="221"/>
      <c r="AX130" s="1066" t="s">
        <v>469</v>
      </c>
      <c r="AY130" s="924"/>
      <c r="AZ130" s="924"/>
      <c r="BA130" s="924"/>
      <c r="BB130" s="924"/>
      <c r="BC130" s="924"/>
      <c r="BD130" s="924"/>
      <c r="BE130" s="925"/>
      <c r="BF130" s="1102">
        <v>8.9</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470</v>
      </c>
      <c r="X131" s="1109"/>
      <c r="Y131" s="1109"/>
      <c r="Z131" s="1110"/>
      <c r="AA131" s="1005">
        <v>12062240</v>
      </c>
      <c r="AB131" s="987"/>
      <c r="AC131" s="987"/>
      <c r="AD131" s="987"/>
      <c r="AE131" s="988"/>
      <c r="AF131" s="986">
        <v>12462238</v>
      </c>
      <c r="AG131" s="987"/>
      <c r="AH131" s="987"/>
      <c r="AI131" s="987"/>
      <c r="AJ131" s="988"/>
      <c r="AK131" s="986">
        <v>13121294</v>
      </c>
      <c r="AL131" s="987"/>
      <c r="AM131" s="987"/>
      <c r="AN131" s="987"/>
      <c r="AO131" s="988"/>
      <c r="AP131" s="1111"/>
      <c r="AQ131" s="1112"/>
      <c r="AR131" s="1112"/>
      <c r="AS131" s="1112"/>
      <c r="AT131" s="1113"/>
      <c r="AU131" s="221"/>
      <c r="AV131" s="221"/>
      <c r="AW131" s="221"/>
      <c r="AX131" s="1084" t="s">
        <v>471</v>
      </c>
      <c r="AY131" s="727"/>
      <c r="AZ131" s="727"/>
      <c r="BA131" s="727"/>
      <c r="BB131" s="727"/>
      <c r="BC131" s="727"/>
      <c r="BD131" s="727"/>
      <c r="BE131" s="1037"/>
      <c r="BF131" s="1085">
        <v>97.6</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472</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473</v>
      </c>
      <c r="W132" s="1095"/>
      <c r="X132" s="1095"/>
      <c r="Y132" s="1095"/>
      <c r="Z132" s="1096"/>
      <c r="AA132" s="1097">
        <v>8.6286792499999994</v>
      </c>
      <c r="AB132" s="1098"/>
      <c r="AC132" s="1098"/>
      <c r="AD132" s="1098"/>
      <c r="AE132" s="1099"/>
      <c r="AF132" s="1100">
        <v>8.8326029399999992</v>
      </c>
      <c r="AG132" s="1098"/>
      <c r="AH132" s="1098"/>
      <c r="AI132" s="1098"/>
      <c r="AJ132" s="1099"/>
      <c r="AK132" s="1100">
        <v>9.36243026</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474</v>
      </c>
      <c r="W133" s="1078"/>
      <c r="X133" s="1078"/>
      <c r="Y133" s="1078"/>
      <c r="Z133" s="1079"/>
      <c r="AA133" s="1080">
        <v>8.6999999999999993</v>
      </c>
      <c r="AB133" s="1081"/>
      <c r="AC133" s="1081"/>
      <c r="AD133" s="1081"/>
      <c r="AE133" s="1082"/>
      <c r="AF133" s="1080">
        <v>8.8000000000000007</v>
      </c>
      <c r="AG133" s="1081"/>
      <c r="AH133" s="1081"/>
      <c r="AI133" s="1081"/>
      <c r="AJ133" s="1082"/>
      <c r="AK133" s="1080">
        <v>8.9</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SRYEN8Gm38clu8KrM6vHOnozTdosSlRrCkS9La07JuOJUcitMWO/j7I6TVs6Atek9MaDwQ+Otj4ocKpEfzSPQ==" saltValue="iRm7AGEXitGBwAwJLy9+jg==" spinCount="100000" sheet="1" objects="1" scenarios="1" formatRows="0"/>
  <customSheetViews>
    <customSheetView guid="{35BDED3E-7420-4487-AC72-31F3B3A6B333}" scale="70" fitToPage="1" hiddenRows="1" hiddenColumns="1" topLeftCell="A7">
      <selection activeCell="AK33" sqref="AK33:AO3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46" zoomScale="85" zoomScaleNormal="85" zoomScaleSheetLayoutView="85" workbookViewId="0">
      <selection activeCell="DM31" sqref="DM3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7QYClyfjJAWDz9FTetoX+GD1yc/YS5K1j+Bu1CERo5Ka2kWkUGMhn6LEfmY6bZnBQasNrmKBiLuhTrRtLOj+DQ==" saltValue="KOi63jI1pB1+ndIiWeQ9dA==" spinCount="100000" sheet="1" objects="1" scenarios="1"/>
  <dataConsolidate/>
  <customSheetViews>
    <customSheetView guid="{35BDED3E-7420-4487-AC72-31F3B3A6B333}" scale="85" showPageBreaks="1" showGridLines="0" fitToPage="1" hiddenRows="1" hiddenColumns="1" view="pageBreakPreview" topLeftCell="A27">
      <selection activeCell="BG74" sqref="BG74"/>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8" zoomScaleNormal="100" zoomScaleSheetLayoutView="55" workbookViewId="0">
      <selection activeCell="BG74" sqref="BG7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PlaFLd0iFqiKwDwTtfqgRH0XleK3EZJk2XIsRhl/1y1YyF0WwrQRGrYQrrDpANnUmt36FGiVeCKe+H5+IxkPA==" saltValue="w53Xb+OYzc4Cik1CYwCyhg==" spinCount="100000" sheet="1" objects="1" scenarios="1"/>
  <dataConsolidate/>
  <customSheetViews>
    <customSheetView guid="{35BDED3E-7420-4487-AC72-31F3B3A6B333}"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6" workbookViewId="0">
      <selection activeCell="BG74" sqref="BG7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483</v>
      </c>
      <c r="AL9" s="1118"/>
      <c r="AM9" s="1118"/>
      <c r="AN9" s="1119"/>
      <c r="AO9" s="269">
        <v>4215224</v>
      </c>
      <c r="AP9" s="269">
        <v>63975</v>
      </c>
      <c r="AQ9" s="270">
        <v>72348</v>
      </c>
      <c r="AR9" s="271">
        <v>-11.6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484</v>
      </c>
      <c r="AL10" s="1118"/>
      <c r="AM10" s="1118"/>
      <c r="AN10" s="1119"/>
      <c r="AO10" s="272">
        <v>71380</v>
      </c>
      <c r="AP10" s="272">
        <v>1083</v>
      </c>
      <c r="AQ10" s="273">
        <v>6364</v>
      </c>
      <c r="AR10" s="274">
        <v>-83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485</v>
      </c>
      <c r="AL11" s="1118"/>
      <c r="AM11" s="1118"/>
      <c r="AN11" s="1119"/>
      <c r="AO11" s="272">
        <v>16402</v>
      </c>
      <c r="AP11" s="272">
        <v>249</v>
      </c>
      <c r="AQ11" s="273">
        <v>1262</v>
      </c>
      <c r="AR11" s="274">
        <v>-80.3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486</v>
      </c>
      <c r="AL12" s="1118"/>
      <c r="AM12" s="1118"/>
      <c r="AN12" s="1119"/>
      <c r="AO12" s="272" t="s">
        <v>487</v>
      </c>
      <c r="AP12" s="272" t="s">
        <v>487</v>
      </c>
      <c r="AQ12" s="273">
        <v>10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488</v>
      </c>
      <c r="AL13" s="1118"/>
      <c r="AM13" s="1118"/>
      <c r="AN13" s="1119"/>
      <c r="AO13" s="272">
        <v>242923</v>
      </c>
      <c r="AP13" s="272">
        <v>3687</v>
      </c>
      <c r="AQ13" s="273">
        <v>3257</v>
      </c>
      <c r="AR13" s="274">
        <v>13.2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489</v>
      </c>
      <c r="AL14" s="1118"/>
      <c r="AM14" s="1118"/>
      <c r="AN14" s="1119"/>
      <c r="AO14" s="272">
        <v>147514</v>
      </c>
      <c r="AP14" s="272">
        <v>2239</v>
      </c>
      <c r="AQ14" s="273">
        <v>1617</v>
      </c>
      <c r="AR14" s="274">
        <v>38.5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490</v>
      </c>
      <c r="AL15" s="1121"/>
      <c r="AM15" s="1121"/>
      <c r="AN15" s="1122"/>
      <c r="AO15" s="272">
        <v>-221752</v>
      </c>
      <c r="AP15" s="272">
        <v>-3366</v>
      </c>
      <c r="AQ15" s="273">
        <v>-3947</v>
      </c>
      <c r="AR15" s="274">
        <v>-14.7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4471691</v>
      </c>
      <c r="AP16" s="272">
        <v>67867</v>
      </c>
      <c r="AQ16" s="273">
        <v>80912</v>
      </c>
      <c r="AR16" s="274">
        <v>-16.100000000000001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495</v>
      </c>
      <c r="AL21" s="1124"/>
      <c r="AM21" s="1124"/>
      <c r="AN21" s="1125"/>
      <c r="AO21" s="285">
        <v>6.68</v>
      </c>
      <c r="AP21" s="286">
        <v>6.71</v>
      </c>
      <c r="AQ21" s="287">
        <v>-0.03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496</v>
      </c>
      <c r="AL22" s="1124"/>
      <c r="AM22" s="1124"/>
      <c r="AN22" s="1125"/>
      <c r="AO22" s="290">
        <v>97.2</v>
      </c>
      <c r="AP22" s="291">
        <v>98.3</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497</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500</v>
      </c>
      <c r="AL32" s="1132"/>
      <c r="AM32" s="1132"/>
      <c r="AN32" s="1133"/>
      <c r="AO32" s="300">
        <v>2280621</v>
      </c>
      <c r="AP32" s="300">
        <v>34613</v>
      </c>
      <c r="AQ32" s="301">
        <v>34344</v>
      </c>
      <c r="AR32" s="302">
        <v>0.8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501</v>
      </c>
      <c r="AL33" s="1132"/>
      <c r="AM33" s="1132"/>
      <c r="AN33" s="1133"/>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502</v>
      </c>
      <c r="AL34" s="1132"/>
      <c r="AM34" s="1132"/>
      <c r="AN34" s="1133"/>
      <c r="AO34" s="300" t="s">
        <v>487</v>
      </c>
      <c r="AP34" s="300" t="s">
        <v>487</v>
      </c>
      <c r="AQ34" s="301">
        <v>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503</v>
      </c>
      <c r="AL35" s="1132"/>
      <c r="AM35" s="1132"/>
      <c r="AN35" s="1133"/>
      <c r="AO35" s="300">
        <v>266575</v>
      </c>
      <c r="AP35" s="300">
        <v>4046</v>
      </c>
      <c r="AQ35" s="301">
        <v>7806</v>
      </c>
      <c r="AR35" s="302">
        <v>-48.2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504</v>
      </c>
      <c r="AL36" s="1132"/>
      <c r="AM36" s="1132"/>
      <c r="AN36" s="1133"/>
      <c r="AO36" s="300">
        <v>93495</v>
      </c>
      <c r="AP36" s="300">
        <v>1419</v>
      </c>
      <c r="AQ36" s="301">
        <v>1690</v>
      </c>
      <c r="AR36" s="302">
        <v>-16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505</v>
      </c>
      <c r="AL37" s="1132"/>
      <c r="AM37" s="1132"/>
      <c r="AN37" s="1133"/>
      <c r="AO37" s="300" t="s">
        <v>487</v>
      </c>
      <c r="AP37" s="300" t="s">
        <v>487</v>
      </c>
      <c r="AQ37" s="301">
        <v>666</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506</v>
      </c>
      <c r="AL38" s="1135"/>
      <c r="AM38" s="1135"/>
      <c r="AN38" s="1136"/>
      <c r="AO38" s="303">
        <v>2320</v>
      </c>
      <c r="AP38" s="303">
        <v>35</v>
      </c>
      <c r="AQ38" s="304">
        <v>3</v>
      </c>
      <c r="AR38" s="292">
        <v>1066.7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507</v>
      </c>
      <c r="AL39" s="1135"/>
      <c r="AM39" s="1135"/>
      <c r="AN39" s="1136"/>
      <c r="AO39" s="300">
        <v>-166177</v>
      </c>
      <c r="AP39" s="300">
        <v>-2522</v>
      </c>
      <c r="AQ39" s="301">
        <v>-5822</v>
      </c>
      <c r="AR39" s="302">
        <v>-56.7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508</v>
      </c>
      <c r="AL40" s="1132"/>
      <c r="AM40" s="1132"/>
      <c r="AN40" s="1133"/>
      <c r="AO40" s="300">
        <v>-1248362</v>
      </c>
      <c r="AP40" s="300">
        <v>-18946</v>
      </c>
      <c r="AQ40" s="301">
        <v>-26710</v>
      </c>
      <c r="AR40" s="302">
        <v>-29.1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1228472</v>
      </c>
      <c r="AP41" s="300">
        <v>18645</v>
      </c>
      <c r="AQ41" s="301">
        <v>11979</v>
      </c>
      <c r="AR41" s="302">
        <v>55.6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478</v>
      </c>
      <c r="AN49" s="1128" t="s">
        <v>511</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2780445</v>
      </c>
      <c r="AN51" s="322">
        <v>42278</v>
      </c>
      <c r="AO51" s="323">
        <v>-30.7</v>
      </c>
      <c r="AP51" s="324">
        <v>70329</v>
      </c>
      <c r="AQ51" s="325">
        <v>0.2</v>
      </c>
      <c r="AR51" s="326">
        <v>-30.9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761794</v>
      </c>
      <c r="AN52" s="330">
        <v>11583</v>
      </c>
      <c r="AO52" s="331">
        <v>-42.3</v>
      </c>
      <c r="AP52" s="332">
        <v>39403</v>
      </c>
      <c r="AQ52" s="333">
        <v>9.1</v>
      </c>
      <c r="AR52" s="334">
        <v>-51.4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2801625</v>
      </c>
      <c r="AN53" s="322">
        <v>42487</v>
      </c>
      <c r="AO53" s="323">
        <v>0.5</v>
      </c>
      <c r="AP53" s="324">
        <v>45945</v>
      </c>
      <c r="AQ53" s="325">
        <v>-34.700000000000003</v>
      </c>
      <c r="AR53" s="326">
        <v>35.200000000000003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583501</v>
      </c>
      <c r="AN54" s="330">
        <v>8849</v>
      </c>
      <c r="AO54" s="331">
        <v>-23.6</v>
      </c>
      <c r="AP54" s="332">
        <v>25180</v>
      </c>
      <c r="AQ54" s="333">
        <v>-36.1</v>
      </c>
      <c r="AR54" s="334">
        <v>12.5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4534780</v>
      </c>
      <c r="AN55" s="322">
        <v>68757</v>
      </c>
      <c r="AO55" s="323">
        <v>61.8</v>
      </c>
      <c r="AP55" s="324">
        <v>44475</v>
      </c>
      <c r="AQ55" s="325">
        <v>-3.2</v>
      </c>
      <c r="AR55" s="326">
        <v>65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1198270</v>
      </c>
      <c r="AN56" s="330">
        <v>18168</v>
      </c>
      <c r="AO56" s="331">
        <v>105.3</v>
      </c>
      <c r="AP56" s="332">
        <v>24780</v>
      </c>
      <c r="AQ56" s="333">
        <v>-1.6</v>
      </c>
      <c r="AR56" s="334">
        <v>106.9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6261665</v>
      </c>
      <c r="AN57" s="322">
        <v>94729</v>
      </c>
      <c r="AO57" s="323">
        <v>37.799999999999997</v>
      </c>
      <c r="AP57" s="324">
        <v>45982</v>
      </c>
      <c r="AQ57" s="325">
        <v>3.4</v>
      </c>
      <c r="AR57" s="326">
        <v>34.4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2529103</v>
      </c>
      <c r="AN58" s="330">
        <v>38261</v>
      </c>
      <c r="AO58" s="331">
        <v>110.6</v>
      </c>
      <c r="AP58" s="332">
        <v>25583</v>
      </c>
      <c r="AQ58" s="333">
        <v>3.2</v>
      </c>
      <c r="AR58" s="334">
        <v>107.4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2889809</v>
      </c>
      <c r="AN59" s="322">
        <v>43859</v>
      </c>
      <c r="AO59" s="323">
        <v>-53.7</v>
      </c>
      <c r="AP59" s="324">
        <v>50538</v>
      </c>
      <c r="AQ59" s="325">
        <v>9.9</v>
      </c>
      <c r="AR59" s="326">
        <v>-63.6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1230329</v>
      </c>
      <c r="AN60" s="330">
        <v>18673</v>
      </c>
      <c r="AO60" s="331">
        <v>-51.2</v>
      </c>
      <c r="AP60" s="332">
        <v>29053</v>
      </c>
      <c r="AQ60" s="333">
        <v>13.6</v>
      </c>
      <c r="AR60" s="334">
        <v>-64.8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3853665</v>
      </c>
      <c r="AN61" s="337">
        <v>58422</v>
      </c>
      <c r="AO61" s="338">
        <v>3.1</v>
      </c>
      <c r="AP61" s="339">
        <v>51454</v>
      </c>
      <c r="AQ61" s="340">
        <v>-4.9000000000000004</v>
      </c>
      <c r="AR61" s="326">
        <v>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1260599</v>
      </c>
      <c r="AN62" s="330">
        <v>19107</v>
      </c>
      <c r="AO62" s="331">
        <v>19.8</v>
      </c>
      <c r="AP62" s="332">
        <v>28800</v>
      </c>
      <c r="AQ62" s="333">
        <v>-2.4</v>
      </c>
      <c r="AR62" s="334">
        <v>22.2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J+OAkR/BXX+vuZFBiMMosldR5pJ6b0vAv3ImYSYOtgPeA1MqQ/3JHCXX50PGixccxENLjOs/HV3Ow0u/kUH2A==" saltValue="lGJM+wVREBrEWZxC7Idqew==" spinCount="100000" sheet="1" objects="1" scenarios="1"/>
  <customSheetViews>
    <customSheetView guid="{35BDED3E-7420-4487-AC72-31F3B3A6B333}" showPageBreaks="1" showGridLines="0" fitToPage="1" hiddenRows="1" hiddenColumns="1" view="pageBreakPreview" topLeftCell="A13">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8" zoomScaleNormal="100" zoomScaleSheetLayoutView="55" workbookViewId="0">
      <selection activeCell="BK79" sqref="BK7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2BkDEcnPRlAgNhvVOGvwJFf9/JlE3+Od4L9M9F3rI2ovu8F77jsoEupUEoSgdi2ec/yrGyMGiOvo9ykOGdA/FQ==" saltValue="dRILtu2aVbbvAz12i5rQkg==" spinCount="100000" sheet="1" objects="1" scenarios="1"/>
  <dataConsolidate/>
  <customSheetViews>
    <customSheetView guid="{35BDED3E-7420-4487-AC72-31F3B3A6B333}" showGridLines="0" fitToPage="1" hiddenRows="1" hiddenColumns="1" topLeftCell="A94">
      <selection activeCell="B110" sqref="B110"/>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election activeCell="BG74" sqref="BG7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Moc8u7kiUaZR7He8o8z/oqGEWNeI5uPXanzqs76e1/9dB+GM+/za8Q/vj5mkQ+fgyQ5d51jRnYWLZ0b8DImgKQ==" saltValue="Be/UpQDESsd54BKcpDO5sg==" spinCount="100000" sheet="1" objects="1" scenarios="1"/>
  <dataConsolidate/>
  <customSheetViews>
    <customSheetView guid="{35BDED3E-7420-4487-AC72-31F3B3A6B333}"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6" zoomScale="70" zoomScaleNormal="70" zoomScaleSheetLayoutView="100" workbookViewId="0">
      <selection activeCell="BG74" sqref="BG7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0" t="s">
        <v>3</v>
      </c>
      <c r="D47" s="1140"/>
      <c r="E47" s="1141"/>
      <c r="F47" s="11">
        <v>9.81</v>
      </c>
      <c r="G47" s="12">
        <v>11.29</v>
      </c>
      <c r="H47" s="12">
        <v>20.23</v>
      </c>
      <c r="I47" s="12">
        <v>16.91</v>
      </c>
      <c r="J47" s="13">
        <v>17.239999999999998</v>
      </c>
    </row>
    <row r="48" spans="2:10" ht="57.75" customHeight="1" x14ac:dyDescent="0.15">
      <c r="B48" s="14"/>
      <c r="C48" s="1142" t="s">
        <v>4</v>
      </c>
      <c r="D48" s="1142"/>
      <c r="E48" s="1143"/>
      <c r="F48" s="15">
        <v>2.35</v>
      </c>
      <c r="G48" s="16">
        <v>9.08</v>
      </c>
      <c r="H48" s="16">
        <v>1.82</v>
      </c>
      <c r="I48" s="16">
        <v>2.19</v>
      </c>
      <c r="J48" s="17">
        <v>3.36</v>
      </c>
    </row>
    <row r="49" spans="2:10" ht="57.75" customHeight="1" thickBot="1" x14ac:dyDescent="0.2">
      <c r="B49" s="18"/>
      <c r="C49" s="1144" t="s">
        <v>5</v>
      </c>
      <c r="D49" s="1144"/>
      <c r="E49" s="1145"/>
      <c r="F49" s="19" t="s">
        <v>530</v>
      </c>
      <c r="G49" s="20">
        <v>8.08</v>
      </c>
      <c r="H49" s="20" t="s">
        <v>531</v>
      </c>
      <c r="I49" s="20" t="s">
        <v>532</v>
      </c>
      <c r="J49" s="21">
        <v>1.27</v>
      </c>
    </row>
    <row r="50" spans="2:10" x14ac:dyDescent="0.15"/>
  </sheetData>
  <sheetProtection algorithmName="SHA-512" hashValue="IxM2bJcOvHLdHUhaLKHjJrWD8+IUdC12XLG1cXBTTv6HCDKgDcZoD9KZgQUm2C7khYf92pC8qfkYsNxzQ+YgNA==" saltValue="NEBzLwcF6twhzKE+oe33yA==" spinCount="100000" sheet="1" objects="1" scenarios="1"/>
  <customSheetViews>
    <customSheetView guid="{35BDED3E-7420-4487-AC72-31F3B3A6B333}"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2026-03-16T07:32:19Z</cp:lastPrinted>
  <dcterms:created xsi:type="dcterms:W3CDTF">2026-02-23T10:05:46Z</dcterms:created>
  <dcterms:modified xsi:type="dcterms:W3CDTF">2026-03-17T00:31:07Z</dcterms:modified>
  <cp:category/>
</cp:coreProperties>
</file>