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zaisei\01財政Ｓ\(07)財政状況資料集\R06年度\01　【県〆：9_12(木)】令和４年度財政状況資料集の作成について（2回目・地方公会計関係）\02　作成中\"/>
    </mc:Choice>
  </mc:AlternateContent>
  <xr:revisionPtr revIDLastSave="0" documentId="8_{E5E4008C-A961-4048-BE5D-DCCBD36CC939}"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81" i="12" l="1"/>
  <c r="AA80" i="12"/>
  <c r="AF80" i="12" s="1"/>
  <c r="AA79" i="12"/>
  <c r="AF79" i="12" s="1"/>
  <c r="AA78" i="12"/>
  <c r="AF78" i="12" s="1"/>
  <c r="AA77" i="12"/>
  <c r="AF77" i="12" s="1"/>
  <c r="AA76" i="12"/>
  <c r="AF76" i="12" s="1"/>
  <c r="AA75" i="12"/>
  <c r="AF75" i="12" s="1"/>
  <c r="AA74" i="12"/>
  <c r="AF74" i="12" s="1"/>
  <c r="AA73" i="12"/>
  <c r="AA72" i="12"/>
  <c r="AA71" i="12"/>
  <c r="AA70" i="12"/>
  <c r="AA69" i="12"/>
  <c r="AA6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E34" i="10"/>
  <c r="C34" i="10"/>
  <c r="C35" i="10" s="1"/>
  <c r="C36" i="10" l="1"/>
  <c r="AM34" i="10" s="1"/>
  <c r="AM35"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K75" authorId="0" shapeId="0" xr:uid="{00000000-0006-0000-0200-000001000000}">
      <text>
        <r>
          <rPr>
            <sz val="9"/>
            <rFont val="MS P ゴシック"/>
            <family val="3"/>
          </rPr>
          <t>８款　一般会計繰入金
・介護給付費準備基金繰入金
・低所得者保険料軽減繰入金</t>
        </r>
      </text>
    </comment>
  </commentList>
</comments>
</file>

<file path=xl/sharedStrings.xml><?xml version="1.0" encoding="utf-8"?>
<sst xmlns="http://schemas.openxmlformats.org/spreadsheetml/2006/main" count="1129" uniqueCount="618">
  <si>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</si>
  <si>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</si>
  <si>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</si>
  <si>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</si>
  <si>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</si>
  <si>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</si>
  <si>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</si>
  <si>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</si>
  <si>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</si>
  <si>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</si>
  <si>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</si>
  <si>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</si>
  <si>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</si>
  <si>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</si>
  <si>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</si>
  <si>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</si>
  <si>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</si>
  <si>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</si>
  <si>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</si>
  <si>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</si>
  <si>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</si>
  <si>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</si>
  <si>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</si>
  <si>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</si>
  <si>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</si>
  <si>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</si>
  <si>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</si>
  <si>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</si>
  <si>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</si>
  <si>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</si>
  <si>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</si>
  <si>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</si>
  <si>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</si>
  <si>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</si>
  <si>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</si>
  <si>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</si>
  <si>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</si>
  <si>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</si>
  <si>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</si>
  <si>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</si>
  <si>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</si>
  <si>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</si>
  <si>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</si>
  <si>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</si>
  <si>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</si>
  <si>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</si>
  <si>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</si>
  <si>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</si>
  <si>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</si>
  <si>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</si>
  <si>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</si>
  <si>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</si>
  <si>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</si>
  <si>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</si>
  <si>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</si>
  <si>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</si>
  <si>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</si>
  <si>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</si>
  <si>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</si>
  <si>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</si>
  <si>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</si>
  <si>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</si>
  <si>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</si>
  <si>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</si>
  <si>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</si>
  <si>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</si>
  <si>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</si>
  <si>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</si>
  <si>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</si>
  <si>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</si>
  <si>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</si>
  <si>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</si>
  <si>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</si>
  <si>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</si>
  <si>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</si>
  <si>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</si>
  <si>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</si>
  <si>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</si>
  <si>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</si>
  <si>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</si>
  <si>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</si>
  <si>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</si>
  <si>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</si>
  <si>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</si>
  <si>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</si>
  <si>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</si>
  <si>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</si>
  <si>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</si>
  <si>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</si>
  <si>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</si>
  <si>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</si>
  <si>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</si>
  <si>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</si>
  <si>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</si>
  <si>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</si>
  <si>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</si>
  <si>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</si>
  <si>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</si>
  <si>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</si>
  <si>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</si>
  <si>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</si>
  <si>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</si>
  <si>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</si>
  <si>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</si>
  <si>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</si>
  <si>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</si>
  <si>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</si>
  <si>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</si>
  <si>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</si>
  <si>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</si>
  <si>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</si>
  <si>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</si>
  <si>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</si>
  <si>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</si>
  <si>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</si>
  <si>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</si>
  <si>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</si>
  <si>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</si>
  <si>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</si>
  <si>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</si>
  <si>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</si>
  <si>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</si>
  <si>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</si>
  <si>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</si>
  <si>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</si>
  <si>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</si>
  <si>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</si>
  <si>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</si>
  <si>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</si>
  <si>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</si>
  <si>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</si>
  <si>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</si>
  <si>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</si>
  <si>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</si>
  <si>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</si>
  <si>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</si>
  <si>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</si>
  <si>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</si>
  <si>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</si>
  <si>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</si>
  <si>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</si>
  <si>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</si>
  <si>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</si>
  <si>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</si>
  <si>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</si>
  <si>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</si>
  <si>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</si>
  <si>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</si>
  <si>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</si>
  <si>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</si>
  <si>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</si>
  <si>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</si>
  <si>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</si>
  <si>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</si>
  <si>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</si>
  <si>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</si>
  <si>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</si>
  <si>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</si>
  <si>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</si>
  <si>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</si>
  <si>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</si>
  <si>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</si>
  <si>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</si>
  <si>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</si>
  <si>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</si>
  <si>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</si>
  <si>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</si>
  <si>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</si>
  <si>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</si>
  <si>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</si>
  <si>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</si>
  <si>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</si>
  <si>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</si>
  <si>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</si>
  <si>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</si>
  <si>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</si>
  <si>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</si>
  <si>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</si>
  <si>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</si>
  <si>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</si>
  <si>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</si>
  <si>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</si>
  <si>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</si>
  <si>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</si>
  <si>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</si>
  <si>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</si>
  <si>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</si>
  <si>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</si>
  <si>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</si>
  <si>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</si>
  <si>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</si>
  <si>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</si>
  <si>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</si>
  <si>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</si>
  <si>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</si>
  <si>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</si>
  <si>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</si>
  <si>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</si>
  <si>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</si>
  <si>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</si>
  <si>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</si>
  <si>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</si>
  <si>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</si>
  <si>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</si>
  <si>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</si>
  <si>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</si>
  <si>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</si>
  <si>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</si>
  <si>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</si>
  <si>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</si>
  <si>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</si>
  <si>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</si>
  <si>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</si>
  <si>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</si>
  <si>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</si>
  <si>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</si>
  <si>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</si>
  <si>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</si>
  <si>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</si>
  <si>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沖縄県豊見城市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</si>
  <si>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</si>
  <si>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</si>
  <si>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</si>
  <si>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</si>
  <si>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</si>
  <si>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</si>
  <si>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</si>
  <si>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</si>
  <si>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</si>
  <si>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</si>
  <si>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</si>
  <si>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</si>
  <si>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</si>
  <si>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</si>
  <si>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</si>
  <si>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</si>
  <si>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</si>
  <si>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</si>
  <si>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</si>
  <si>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</si>
  <si>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</si>
  <si>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</si>
  <si>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</si>
  <si>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</si>
  <si>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</si>
  <si>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</si>
  <si>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</si>
  <si>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</si>
  <si>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</si>
  <si>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</si>
  <si>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</si>
  <si>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</si>
  <si>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</si>
  <si>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</si>
  <si>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</si>
  <si>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</si>
  <si>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</si>
  <si>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</si>
  <si>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</si>
  <si>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</si>
  <si>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</si>
  <si>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</si>
  <si>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</si>
  <si>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</si>
  <si>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</si>
  <si>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</si>
  <si>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</si>
  <si>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</si>
  <si>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</si>
  <si>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</si>
  <si>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</si>
  <si>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</si>
  <si>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</si>
  <si>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</si>
  <si>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</si>
  <si>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</si>
  <si>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</si>
  <si>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</si>
  <si>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</si>
  <si>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</si>
  <si>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</si>
  <si>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</si>
  <si>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</si>
  <si>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</si>
  <si>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</si>
  <si>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</si>
  <si>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</si>
  <si>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</si>
  <si>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</si>
  <si>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</si>
  <si>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</si>
  <si>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</si>
  <si>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</si>
  <si>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</si>
  <si>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</si>
  <si>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</si>
  <si>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</si>
  <si>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</si>
  <si>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</si>
  <si>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</si>
  <si>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</si>
  <si>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</si>
  <si>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</si>
  <si>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</si>
  <si>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</si>
  <si>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</si>
  <si>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</si>
  <si>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</si>
  <si>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</si>
  <si>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</si>
  <si>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</si>
  <si>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</si>
  <si>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</si>
  <si>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</si>
  <si>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</si>
  <si>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</si>
  <si>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</si>
  <si>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</si>
  <si>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</si>
  <si>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</si>
  <si>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</si>
  <si>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</si>
  <si>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</si>
  <si>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</si>
  <si>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</si>
  <si>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</si>
  <si>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</si>
  <si>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</si>
  <si>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</si>
  <si>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</si>
  <si>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</si>
  <si>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</si>
  <si>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</si>
  <si>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</si>
  <si>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</si>
  <si>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</si>
  <si>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</si>
  <si>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</si>
  <si>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</si>
  <si>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</si>
  <si>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</si>
  <si>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</si>
  <si>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</si>
  <si>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</si>
  <si>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</si>
  <si>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</si>
  <si>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</si>
  <si>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</si>
  <si>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</si>
  <si>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</si>
  <si>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</si>
  <si>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</si>
  <si>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</si>
  <si>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</si>
  <si>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</si>
  <si>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</si>
  <si>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</si>
  <si>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</si>
  <si>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</si>
  <si>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</si>
  <si>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</si>
  <si>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</si>
  <si>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</si>
  <si>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</si>
  <si>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</si>
  <si>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</si>
  <si>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</si>
  <si>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</si>
  <si>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</si>
  <si>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</si>
  <si>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</si>
  <si>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</si>
  <si>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沖縄県豊見城市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</si>
  <si>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</si>
  <si>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</si>
  <si>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</si>
  <si>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</si>
  <si>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</si>
  <si>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</si>
  <si>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</si>
  <si>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</si>
  <si>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</si>
  <si>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</si>
  <si>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</si>
  <si>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</si>
  <si>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</si>
  <si>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</si>
  <si>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</si>
  <si>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</si>
  <si>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</si>
  <si>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</si>
  <si>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</si>
  <si>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</si>
  <si>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</si>
  <si>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</si>
  <si>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</si>
  <si>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</si>
  <si>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</si>
  <si>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</si>
  <si>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</si>
  <si>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</si>
  <si>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</si>
  <si>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</si>
  <si>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</si>
  <si>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</si>
  <si>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</si>
  <si>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</si>
  <si>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</si>
  <si>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</si>
  <si>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</si>
  <si>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</si>
  <si>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</si>
  <si>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</si>
  <si>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</si>
  <si>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</si>
  <si>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</si>
  <si>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</si>
  <si>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</si>
  <si>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</si>
  <si>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</si>
  <si>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</si>
  <si>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</si>
  <si>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</si>
  <si>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</si>
  <si>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</si>
  <si>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</si>
  <si>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</si>
  <si>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</si>
  <si>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</si>
  <si>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</si>
  <si>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</si>
  <si>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</si>
  <si>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</si>
  <si>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</si>
  <si>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</si>
  <si>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</si>
  <si>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</si>
  <si>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</si>
  <si>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</si>
  <si>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</si>
  <si>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</si>
  <si>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</si>
  <si>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</si>
  <si>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</si>
  <si>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</si>
  <si>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</si>
  <si>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</si>
  <si>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</si>
  <si>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</si>
  <si>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</si>
  <si>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</si>
  <si>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</si>
  <si>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</si>
  <si>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</si>
  <si>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</si>
  <si>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</si>
  <si>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</si>
  <si>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</si>
  <si>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</si>
  <si>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</si>
  <si>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</si>
  <si>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</si>
  <si>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</si>
  <si>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</si>
  <si>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</si>
  <si>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</si>
  <si>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</si>
  <si>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</si>
  <si>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</si>
  <si>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</si>
  <si>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</si>
  <si>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</si>
  <si>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</si>
  <si>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</si>
  <si>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</si>
  <si>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</si>
  <si>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</si>
  <si>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</si>
  <si>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</si>
  <si>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</si>
  <si>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</si>
  <si>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</si>
  <si>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</si>
  <si>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</si>
  <si>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</si>
  <si>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</si>
  <si>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</si>
  <si>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</si>
  <si>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</si>
  <si>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</si>
  <si>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</si>
  <si>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</si>
  <si>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</si>
  <si>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</si>
  <si>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</si>
  <si>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</si>
  <si>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</si>
  <si>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</si>
  <si>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</si>
  <si>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</si>
  <si>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</si>
  <si>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</si>
  <si>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</si>
  <si>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</si>
  <si>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</si>
  <si>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</si>
  <si>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</si>
  <si>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</si>
  <si>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</si>
  <si>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</si>
  <si>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</si>
  <si>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</si>
  <si>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</si>
  <si>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</si>
  <si>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</si>
  <si>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</si>
  <si>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</si>
  <si>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</si>
  <si>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</si>
  <si>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</si>
  <si>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</si>
  <si>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</si>
  <si>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</si>
  <si>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</si>
  <si>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</si>
  <si>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</si>
  <si>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</si>
  <si>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</si>
  <si>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</si>
  <si>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</si>
  <si>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</si>
  <si>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</si>
  <si>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</si>
  <si>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</si>
  <si>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</si>
  <si>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</si>
  <si>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</si>
  <si>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</si>
  <si>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</si>
  <si>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</si>
  <si>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</si>
  <si>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</si>
  <si>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</si>
  <si>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</si>
  <si>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</si>
  <si>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</si>
  <si>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</si>
  <si>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</si>
  <si>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</si>
  <si>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</si>
  <si>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</si>
  <si>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</si>
  <si>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</si>
  <si>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</si>
  <si>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</si>
  <si>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</si>
  <si>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</si>
  <si>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</si>
  <si>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</si>
  <si>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</si>
  <si>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</si>
  <si>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</si>
  <si>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</si>
  <si>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</si>
  <si>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</si>
  <si>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</si>
  <si>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</si>
  <si>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4.99</t>
  </si>
  <si>
    <t>▲ 7.31</t>
  </si>
  <si>
    <t>▲ 7.22</t>
  </si>
  <si>
    <t>水道事業会計</t>
  </si>
  <si>
    <t>下水道事業会計</t>
  </si>
  <si>
    <t>一般会計</t>
  </si>
  <si>
    <t>後期高齢者医療特別会計</t>
  </si>
  <si>
    <t>国民健康保険特別会計</t>
  </si>
  <si>
    <t>▲ 6.29</t>
  </si>
  <si>
    <t>育英会特別会計</t>
  </si>
  <si>
    <t>公営墓地事業特別会計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</si>
  <si>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</si>
  <si>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</si>
  <si>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</si>
  <si>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</si>
  <si>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</si>
  <si>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</si>
  <si>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</si>
  <si>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</si>
  <si>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ふるさとづくり基金</t>
    <phoneticPr fontId="2"/>
  </si>
  <si>
    <t>こども未来基金</t>
    <phoneticPr fontId="2"/>
  </si>
  <si>
    <t>改良住宅整備基金</t>
    <phoneticPr fontId="2"/>
  </si>
  <si>
    <t>教育関連施設等整備基金</t>
    <phoneticPr fontId="2"/>
  </si>
  <si>
    <t>-</t>
    <phoneticPr fontId="2"/>
  </si>
  <si>
    <t>地域福祉基金</t>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</si>
  <si>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38"/>
  </si>
  <si>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8"/>
  </si>
  <si>
    <t>沖縄県市町村自治会館管理組合</t>
  </si>
  <si>
    <t>南部広域市町村圏事務組合（一般会計）</t>
  </si>
  <si>
    <t>南部広域市町村圏事務組合（いなんせ斎苑特別会計）</t>
  </si>
  <si>
    <t>南部広域市町村圏事務組合（南斎場特別会計）</t>
  </si>
  <si>
    <t>沖縄県介護保険広域連合（一般会計）</t>
    <rPh sb="3" eb="5">
      <t>カイゴ</t>
    </rPh>
    <rPh sb="5" eb="7">
      <t>ホケン</t>
    </rPh>
    <rPh sb="7" eb="9">
      <t>コウイキ</t>
    </rPh>
    <rPh sb="9" eb="11">
      <t>レンゴウ</t>
    </rPh>
    <rPh sb="12" eb="14">
      <t>イッパン</t>
    </rPh>
    <rPh sb="14" eb="16">
      <t>カイケイ</t>
    </rPh>
    <phoneticPr fontId="41"/>
  </si>
  <si>
    <t>沖縄県介護保険広域連合（特別会計）</t>
    <rPh sb="3" eb="5">
      <t>カイゴ</t>
    </rPh>
    <rPh sb="5" eb="7">
      <t>ホケン</t>
    </rPh>
    <rPh sb="7" eb="9">
      <t>コウイキ</t>
    </rPh>
    <rPh sb="9" eb="11">
      <t>レンゴウ</t>
    </rPh>
    <rPh sb="12" eb="14">
      <t>トクベツ</t>
    </rPh>
    <rPh sb="14" eb="16">
      <t>カイケイ</t>
    </rPh>
    <phoneticPr fontId="41"/>
  </si>
  <si>
    <t>南部広域行政組合一般会計</t>
    <rPh sb="0" eb="2">
      <t>ナンブ</t>
    </rPh>
    <rPh sb="2" eb="4">
      <t>コウイキ</t>
    </rPh>
    <rPh sb="4" eb="6">
      <t>ギョウセイ</t>
    </rPh>
    <rPh sb="6" eb="8">
      <t>クミアイ</t>
    </rPh>
    <rPh sb="8" eb="10">
      <t>イッパン</t>
    </rPh>
    <rPh sb="10" eb="12">
      <t>カイケイ</t>
    </rPh>
    <phoneticPr fontId="42"/>
  </si>
  <si>
    <t>基金からの繰入</t>
    <rPh sb="0" eb="2">
      <t>キキン</t>
    </rPh>
    <rPh sb="5" eb="7">
      <t>クリイレ</t>
    </rPh>
    <phoneticPr fontId="43"/>
  </si>
  <si>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42"/>
  </si>
  <si>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42"/>
  </si>
  <si>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42"/>
  </si>
  <si>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42"/>
  </si>
  <si>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4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</si>
  <si>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</si>
  <si>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</si>
  <si>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児童生徒数の増加に伴う学校施設等の新設、増改築や、新庁舎及び新消防庁舎建設を行った影響により、地方債借入額が増加したが、財政調整基金等の増加により、R4年度はR3年度に比べ将来負担比率の値は減少した。一方、老朽化施設の除却及び新規固定資産の割合が高いことで、有形固定資産減価償却率の値は低い値となっている。今後も、公共施設等の整備により地方債発行額の増加が見込まれるが、普通建設事業費の精査を行い、将来の財政運営に支障がないよう努めていく。</t>
    <rPh sb="61" eb="67">
      <t>ザイセイチョウセイキキン</t>
    </rPh>
    <rPh sb="67" eb="68">
      <t>トウ</t>
    </rPh>
    <rPh sb="69" eb="71">
      <t>ゾウカ</t>
    </rPh>
    <rPh sb="124" eb="125">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</si>
  <si>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</si>
  <si>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</si>
  <si>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</si>
  <si>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</si>
  <si>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</si>
  <si>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</si>
  <si>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学校施設等の新設、増改築や新庁舎及び新消防庁舎建設に伴い、類似団体と比べ、特に将来負担比率が高い値であり、今後も公共施設等の整備により、平成30年度以降のように同程度の高い数値で推移する見込みである。普通建設事業費の精査を行い、将来の財政運営に支障がないよう努めていく。</t>
    <rPh sb="7" eb="9">
      <t>シンセツ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</si>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</sst>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17"/>
      <name val="ＭＳ 明朝"/>
      <family val="1"/>
      <charset val="128"/>
    </font>
    <font>
      <sz val="14"/>
      <color indexed="8"/>
      <name val="ＭＳ Ｐゴシック"/>
      <family val="3"/>
    </font>
    <font>
      <sz val="11"/>
      <color indexed="8"/>
      <name val="ＭＳ Ｐゴシック"/>
      <family val="3"/>
    </font>
    <font>
      <sz val="12"/>
      <color indexed="20"/>
      <name val="ＭＳ 明朝"/>
      <family val="1"/>
      <charset val="128"/>
    </font>
    <font>
      <b/>
      <sz val="13"/>
      <color indexed="54"/>
      <name val="ＭＳ 明朝"/>
      <family val="1"/>
      <charset val="128"/>
    </font>
    <font>
      <sz val="6"/>
      <name val="Yu Gothic"/>
      <family val="3"/>
      <charset val="128"/>
    </font>
    <font>
      <sz val="9"/>
      <name val="MS P ゴシック"/>
      <family val="3"/>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20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8"/>
      </left>
      <right style="hair">
        <color indexed="8"/>
      </right>
      <top style="double">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style="hair">
        <color indexed="8"/>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xf numFmtId="0" fontId="45" fillId="0" borderId="0">
      <alignment vertical="center"/>
    </xf>
  </cellStyleXfs>
  <cellXfs count="12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9" fillId="0" borderId="116" xfId="12"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9" borderId="98" xfId="12" applyFont="1" applyFill="1" applyBorder="1" applyAlignment="1" applyProtection="1">
      <alignment horizontal="left" vertical="center" shrinkToFit="1"/>
      <protection locked="0"/>
    </xf>
    <xf numFmtId="0" fontId="34" fillId="9" borderId="99" xfId="12" applyFont="1" applyFill="1" applyBorder="1" applyAlignment="1" applyProtection="1">
      <alignment horizontal="left" vertical="center" shrinkToFit="1"/>
      <protection locked="0"/>
    </xf>
    <xf numFmtId="0" fontId="34" fillId="9" borderId="100" xfId="12" applyFont="1" applyFill="1" applyBorder="1" applyAlignment="1" applyProtection="1">
      <alignment horizontal="left" vertical="center" shrinkToFit="1"/>
      <protection locked="0"/>
    </xf>
    <xf numFmtId="177" fontId="39" fillId="0" borderId="101" xfId="12" applyNumberFormat="1" applyFont="1" applyBorder="1" applyAlignment="1" applyProtection="1">
      <alignment horizontal="right" vertical="center" shrinkToFit="1"/>
      <protection locked="0"/>
    </xf>
    <xf numFmtId="177" fontId="39" fillId="0" borderId="102" xfId="12" applyNumberFormat="1" applyFont="1" applyBorder="1" applyAlignment="1" applyProtection="1">
      <alignment horizontal="right" vertical="center" shrinkToFit="1"/>
      <protection locked="0"/>
    </xf>
    <xf numFmtId="177" fontId="39" fillId="0" borderId="188" xfId="20" applyNumberFormat="1" applyFont="1" applyBorder="1" applyAlignment="1" applyProtection="1">
      <alignment horizontal="right" vertical="center" shrinkToFit="1"/>
      <protection locked="0"/>
    </xf>
    <xf numFmtId="0" fontId="34" fillId="9" borderId="112" xfId="12" applyFont="1" applyFill="1" applyBorder="1" applyAlignment="1" applyProtection="1">
      <alignment horizontal="left" vertical="center" shrinkToFit="1"/>
      <protection locked="0"/>
    </xf>
    <xf numFmtId="0" fontId="34" fillId="9" borderId="113" xfId="12" applyFont="1" applyFill="1" applyBorder="1" applyAlignment="1" applyProtection="1">
      <alignment horizontal="left" vertical="center" shrinkToFit="1"/>
      <protection locked="0"/>
    </xf>
    <xf numFmtId="0" fontId="34" fillId="9" borderId="114" xfId="12" applyFont="1" applyFill="1" applyBorder="1" applyAlignment="1" applyProtection="1">
      <alignment horizontal="left" vertical="center" shrinkToFit="1"/>
      <protection locked="0"/>
    </xf>
    <xf numFmtId="177" fontId="39" fillId="0" borderId="190" xfId="20" applyNumberFormat="1" applyFont="1" applyBorder="1" applyAlignment="1" applyProtection="1">
      <alignment horizontal="right" vertical="center" shrinkToFit="1"/>
      <protection locked="0"/>
    </xf>
    <xf numFmtId="177" fontId="39" fillId="0" borderId="189" xfId="20" applyNumberFormat="1" applyFont="1" applyBorder="1" applyAlignment="1" applyProtection="1">
      <alignment horizontal="right" vertical="center" shrinkToFit="1"/>
      <protection locked="0"/>
    </xf>
    <xf numFmtId="177" fontId="39" fillId="0" borderId="115" xfId="12" applyNumberFormat="1" applyFont="1" applyBorder="1" applyAlignment="1" applyProtection="1">
      <alignment horizontal="right" vertical="center" shrinkToFit="1"/>
      <protection locked="0"/>
    </xf>
    <xf numFmtId="177" fontId="39" fillId="0" borderId="191" xfId="12" applyNumberFormat="1" applyFont="1" applyBorder="1" applyAlignment="1" applyProtection="1">
      <alignment horizontal="right" vertical="center" shrinkToFit="1"/>
      <protection locked="0"/>
    </xf>
    <xf numFmtId="177" fontId="39" fillId="0" borderId="192" xfId="12" applyNumberFormat="1" applyFont="1" applyBorder="1" applyAlignment="1" applyProtection="1">
      <alignment horizontal="right" vertical="center" shrinkToFit="1"/>
      <protection locked="0"/>
    </xf>
    <xf numFmtId="177" fontId="39" fillId="0" borderId="193" xfId="12" applyNumberFormat="1" applyFont="1" applyBorder="1" applyAlignment="1" applyProtection="1">
      <alignment horizontal="right" vertical="center" shrinkToFit="1"/>
      <protection locked="0"/>
    </xf>
    <xf numFmtId="0" fontId="39" fillId="0" borderId="116" xfId="12" applyFont="1" applyBorder="1" applyAlignment="1" applyProtection="1">
      <alignment horizontal="left" vertical="center" shrinkToFit="1"/>
      <protection locked="0"/>
    </xf>
    <xf numFmtId="0" fontId="39" fillId="0" borderId="121" xfId="12" applyFont="1" applyBorder="1" applyAlignment="1" applyProtection="1">
      <alignment horizontal="left" vertical="center" shrinkToFit="1"/>
      <protection locked="0"/>
    </xf>
    <xf numFmtId="177" fontId="39" fillId="0" borderId="194" xfId="12" applyNumberFormat="1" applyFont="1" applyBorder="1" applyAlignment="1" applyProtection="1">
      <alignment horizontal="right" vertical="center" shrinkToFit="1"/>
      <protection locked="0"/>
    </xf>
    <xf numFmtId="177" fontId="39" fillId="0" borderId="113" xfId="12" applyNumberFormat="1" applyFont="1" applyBorder="1" applyAlignment="1" applyProtection="1">
      <alignment horizontal="right" vertical="center" shrinkToFit="1"/>
      <protection locked="0"/>
    </xf>
    <xf numFmtId="177" fontId="39" fillId="0" borderId="120" xfId="12" applyNumberFormat="1" applyFont="1" applyBorder="1" applyAlignment="1" applyProtection="1">
      <alignment horizontal="right" vertical="center" shrinkToFit="1"/>
      <protection locked="0"/>
    </xf>
    <xf numFmtId="177" fontId="39" fillId="0" borderId="112" xfId="12" applyNumberFormat="1" applyFont="1" applyBorder="1" applyAlignment="1" applyProtection="1">
      <alignment horizontal="right" vertical="center" shrinkToFit="1"/>
      <protection locked="0"/>
    </xf>
    <xf numFmtId="177" fontId="39" fillId="0" borderId="117" xfId="12" applyNumberFormat="1" applyFont="1" applyBorder="1" applyAlignment="1" applyProtection="1">
      <alignment horizontal="right" vertical="center" shrinkToFit="1"/>
      <protection locked="0"/>
    </xf>
    <xf numFmtId="177" fontId="39" fillId="0" borderId="195" xfId="12" applyNumberFormat="1" applyFont="1" applyBorder="1" applyAlignment="1" applyProtection="1">
      <alignment horizontal="right" vertical="center" shrinkToFit="1"/>
      <protection locked="0"/>
    </xf>
    <xf numFmtId="177" fontId="39" fillId="0" borderId="196" xfId="12" applyNumberFormat="1" applyFont="1" applyBorder="1" applyAlignment="1" applyProtection="1">
      <alignment horizontal="right" vertical="center" shrinkToFit="1"/>
      <protection locked="0"/>
    </xf>
    <xf numFmtId="177" fontId="39" fillId="0" borderId="197" xfId="12" applyNumberFormat="1" applyFont="1" applyBorder="1" applyAlignment="1" applyProtection="1">
      <alignment horizontal="right" vertical="center" shrinkToFit="1"/>
      <protection locked="0"/>
    </xf>
    <xf numFmtId="177" fontId="39" fillId="0" borderId="198" xfId="12" applyNumberFormat="1" applyFont="1" applyBorder="1" applyAlignment="1" applyProtection="1">
      <alignment horizontal="right" vertical="center" shrinkToFit="1"/>
      <protection locked="0"/>
    </xf>
    <xf numFmtId="0" fontId="39" fillId="0" borderId="199" xfId="12" applyFont="1" applyBorder="1" applyAlignment="1" applyProtection="1">
      <alignment horizontal="left" vertical="center" shrinkToFit="1"/>
      <protection locked="0"/>
    </xf>
    <xf numFmtId="0" fontId="39" fillId="0" borderId="2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5" fillId="0" borderId="0" xfId="16" applyNumberFormat="1" applyFont="1">
      <alignment vertical="center"/>
    </xf>
    <xf numFmtId="178" fontId="1" fillId="0" borderId="0" xfId="16" applyNumberFormat="1" applyFont="1">
      <alignment vertical="center"/>
    </xf>
    <xf numFmtId="0" fontId="46" fillId="0" borderId="41" xfId="16" applyFont="1" applyBorder="1" applyAlignment="1" applyProtection="1">
      <alignment horizontal="left" vertical="top" wrapText="1"/>
      <protection locked="0"/>
    </xf>
    <xf numFmtId="0" fontId="46" fillId="0" borderId="12" xfId="16" applyFont="1" applyBorder="1" applyAlignment="1" applyProtection="1">
      <alignment horizontal="left" vertical="top" wrapText="1"/>
      <protection locked="0"/>
    </xf>
    <xf numFmtId="0" fontId="46" fillId="0" borderId="51" xfId="16" applyFont="1" applyBorder="1" applyAlignment="1" applyProtection="1">
      <alignment horizontal="left" vertical="top" wrapText="1"/>
      <protection locked="0"/>
    </xf>
    <xf numFmtId="0" fontId="46" fillId="0" borderId="65" xfId="16" applyFont="1" applyBorder="1" applyAlignment="1" applyProtection="1">
      <alignment horizontal="left" vertical="top" wrapText="1"/>
      <protection locked="0"/>
    </xf>
    <xf numFmtId="0" fontId="46" fillId="0" borderId="0" xfId="16" applyFont="1" applyAlignment="1" applyProtection="1">
      <alignment horizontal="left" vertical="top" wrapText="1"/>
      <protection locked="0"/>
    </xf>
    <xf numFmtId="0" fontId="46" fillId="0" borderId="38" xfId="16" applyFont="1" applyBorder="1" applyAlignment="1" applyProtection="1">
      <alignment horizontal="left" vertical="top" wrapText="1"/>
      <protection locked="0"/>
    </xf>
    <xf numFmtId="0" fontId="46" fillId="0" borderId="37" xfId="16" applyFont="1" applyBorder="1" applyAlignment="1" applyProtection="1">
      <alignment horizontal="left" vertical="top" wrapText="1"/>
      <protection locked="0"/>
    </xf>
    <xf numFmtId="0" fontId="46" fillId="0" borderId="56" xfId="16" applyFont="1" applyBorder="1" applyAlignment="1" applyProtection="1">
      <alignment horizontal="left" vertical="top" wrapText="1"/>
      <protection locked="0"/>
    </xf>
    <xf numFmtId="0" fontId="4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7" fillId="0" borderId="0" xfId="21" applyFont="1">
      <alignment vertical="center"/>
    </xf>
  </cellXfs>
  <cellStyles count="22">
    <cellStyle name="Excel Built-in Explanatory Text" xfId="20" xr:uid="{00000000-0005-0000-0000-000000000000}"/>
    <cellStyle name="標準" xfId="0" builtinId="0"/>
    <cellStyle name="標準 2" xfId="6" xr:uid="{00000000-0005-0000-0000-000002000000}"/>
    <cellStyle name="標準 2 2" xfId="7" xr:uid="{00000000-0005-0000-0000-000003000000}"/>
    <cellStyle name="標準 2 3" xfId="10"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C5EDCEC0-26FB-4042-9109-E4680F25CBF6}"/>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8E0C-4C16-A29B-F0B6D66BA3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104038</c:v>
                </c:pt>
                <c:pt idx="1">
                  <c:v>61027</c:v>
                </c:pt>
                <c:pt idx="2">
                  <c:v>42278</c:v>
                </c:pt>
                <c:pt idx="3">
                  <c:v>42487</c:v>
                </c:pt>
                <c:pt idx="4">
                  <c:v>68757</c:v>
                </c:pt>
              </c:numCache>
            </c:numRef>
          </c:val>
          <c:smooth val="0"/>
          <c:extLst>
            <c:ext xmlns:c16="http://schemas.microsoft.com/office/drawing/2014/chart" uri="{C3380CC4-5D6E-409C-BE32-E72D297353CC}">
              <c16:uniqueId val="{00000001-8E0C-4C16-A29B-F0B6D66BA3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4.66</c:v>
                </c:pt>
                <c:pt idx="1">
                  <c:v>3.47</c:v>
                </c:pt>
                <c:pt idx="2">
                  <c:v>2.35</c:v>
                </c:pt>
                <c:pt idx="3">
                  <c:v>9.08</c:v>
                </c:pt>
                <c:pt idx="4">
                  <c:v>1.82</c:v>
                </c:pt>
              </c:numCache>
            </c:numRef>
          </c:val>
          <c:extLst>
            <c:ext xmlns:c16="http://schemas.microsoft.com/office/drawing/2014/chart" uri="{C3380CC4-5D6E-409C-BE32-E72D297353CC}">
              <c16:uniqueId val="{00000000-4833-4F11-8D49-CCC7631D82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15.15</c:v>
                </c:pt>
                <c:pt idx="1">
                  <c:v>13.72</c:v>
                </c:pt>
                <c:pt idx="2">
                  <c:v>9.81</c:v>
                </c:pt>
                <c:pt idx="3">
                  <c:v>11.29</c:v>
                </c:pt>
                <c:pt idx="4">
                  <c:v>20.23</c:v>
                </c:pt>
              </c:numCache>
            </c:numRef>
          </c:val>
          <c:extLst>
            <c:ext xmlns:c16="http://schemas.microsoft.com/office/drawing/2014/chart" uri="{C3380CC4-5D6E-409C-BE32-E72D297353CC}">
              <c16:uniqueId val="{00000001-4833-4F11-8D49-CCC7631D82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3.72</c:v>
                </c:pt>
                <c:pt idx="1">
                  <c:v>-4.99</c:v>
                </c:pt>
                <c:pt idx="2">
                  <c:v>-7.31</c:v>
                </c:pt>
                <c:pt idx="3">
                  <c:v>8.08</c:v>
                </c:pt>
                <c:pt idx="4">
                  <c:v>-7.22</c:v>
                </c:pt>
              </c:numCache>
            </c:numRef>
          </c:val>
          <c:smooth val="0"/>
          <c:extLst>
            <c:ext xmlns:c16="http://schemas.microsoft.com/office/drawing/2014/chart" uri="{C3380CC4-5D6E-409C-BE32-E72D297353CC}">
              <c16:uniqueId val="{00000002-4833-4F11-8D49-CCC7631D82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0.84</c:v>
                </c:pt>
                <c:pt idx="2">
                  <c:v>#N/A</c:v>
                </c:pt>
                <c:pt idx="3">
                  <c:v>2.11</c:v>
                </c:pt>
                <c:pt idx="4">
                  <c:v>#N/A</c:v>
                </c:pt>
                <c:pt idx="5">
                  <c:v>1.56</c:v>
                </c:pt>
                <c:pt idx="6">
                  <c:v>0</c:v>
                </c:pt>
                <c:pt idx="7">
                  <c:v>0</c:v>
                </c:pt>
                <c:pt idx="8">
                  <c:v>0</c:v>
                </c:pt>
                <c:pt idx="9">
                  <c:v>0</c:v>
                </c:pt>
              </c:numCache>
            </c:numRef>
          </c:val>
          <c:extLst>
            <c:ext xmlns:c16="http://schemas.microsoft.com/office/drawing/2014/chart" uri="{C3380CC4-5D6E-409C-BE32-E72D297353CC}">
              <c16:uniqueId val="{00000000-7CAF-4167-887F-74BBF3BD03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AF-4167-887F-74BBF3BD03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AF-4167-887F-74BBF3BD0399}"/>
            </c:ext>
          </c:extLst>
        </c:ser>
        <c:ser>
          <c:idx val="3"/>
          <c:order val="3"/>
          <c:tx>
            <c:strRef>
              <c:f>データシート!$A$30</c:f>
              <c:strCache>
                <c:ptCount val="1"/>
                <c:pt idx="0">
                  <c:v>公営墓地事業特別会計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CAF-4167-887F-74BBF3BD0399}"/>
            </c:ext>
          </c:extLst>
        </c:ser>
        <c:ser>
          <c:idx val="4"/>
          <c:order val="4"/>
          <c:tx>
            <c:strRef>
              <c:f>データシート!$A$31</c:f>
              <c:strCache>
                <c:ptCount val="1"/>
                <c:pt idx="0">
                  <c:v>育英会特別会計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0.03</c:v>
                </c:pt>
                <c:pt idx="4">
                  <c:v>#N/A</c:v>
                </c:pt>
                <c:pt idx="5">
                  <c:v>0.01</c:v>
                </c:pt>
                <c:pt idx="6">
                  <c:v>#N/A</c:v>
                </c:pt>
                <c:pt idx="7">
                  <c:v>0.04</c:v>
                </c:pt>
                <c:pt idx="8">
                  <c:v>#N/A</c:v>
                </c:pt>
                <c:pt idx="9">
                  <c:v>0.04</c:v>
                </c:pt>
              </c:numCache>
            </c:numRef>
          </c:val>
          <c:extLst>
            <c:ext xmlns:c16="http://schemas.microsoft.com/office/drawing/2014/chart" uri="{C3380CC4-5D6E-409C-BE32-E72D297353CC}">
              <c16:uniqueId val="{00000004-7CAF-4167-887F-74BBF3BD039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6.29</c:v>
                </c:pt>
                <c:pt idx="1">
                  <c:v>#N/A</c:v>
                </c:pt>
                <c:pt idx="2">
                  <c:v>#N/A</c:v>
                </c:pt>
                <c:pt idx="3">
                  <c:v>0.15</c:v>
                </c:pt>
                <c:pt idx="4">
                  <c:v>#N/A</c:v>
                </c:pt>
                <c:pt idx="5">
                  <c:v>0.24</c:v>
                </c:pt>
                <c:pt idx="6">
                  <c:v>#N/A</c:v>
                </c:pt>
                <c:pt idx="7">
                  <c:v>0.11</c:v>
                </c:pt>
                <c:pt idx="8">
                  <c:v>#N/A</c:v>
                </c:pt>
                <c:pt idx="9">
                  <c:v>0.09</c:v>
                </c:pt>
              </c:numCache>
            </c:numRef>
          </c:val>
          <c:extLst>
            <c:ext xmlns:c16="http://schemas.microsoft.com/office/drawing/2014/chart" uri="{C3380CC4-5D6E-409C-BE32-E72D297353CC}">
              <c16:uniqueId val="{00000005-7CAF-4167-887F-74BBF3BD039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0.03</c:v>
                </c:pt>
                <c:pt idx="4">
                  <c:v>#N/A</c:v>
                </c:pt>
                <c:pt idx="5">
                  <c:v>0.02</c:v>
                </c:pt>
                <c:pt idx="6">
                  <c:v>#N/A</c:v>
                </c:pt>
                <c:pt idx="7">
                  <c:v>0.01</c:v>
                </c:pt>
                <c:pt idx="8">
                  <c:v>#N/A</c:v>
                </c:pt>
                <c:pt idx="9">
                  <c:v>0.12</c:v>
                </c:pt>
              </c:numCache>
            </c:numRef>
          </c:val>
          <c:extLst>
            <c:ext xmlns:c16="http://schemas.microsoft.com/office/drawing/2014/chart" uri="{C3380CC4-5D6E-409C-BE32-E72D297353CC}">
              <c16:uniqueId val="{00000006-7CAF-4167-887F-74BBF3BD03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4.6500000000000004</c:v>
                </c:pt>
                <c:pt idx="2">
                  <c:v>#N/A</c:v>
                </c:pt>
                <c:pt idx="3">
                  <c:v>3.43</c:v>
                </c:pt>
                <c:pt idx="4">
                  <c:v>#N/A</c:v>
                </c:pt>
                <c:pt idx="5">
                  <c:v>2.3199999999999998</c:v>
                </c:pt>
                <c:pt idx="6">
                  <c:v>#N/A</c:v>
                </c:pt>
                <c:pt idx="7">
                  <c:v>9.0299999999999994</c:v>
                </c:pt>
                <c:pt idx="8">
                  <c:v>#N/A</c:v>
                </c:pt>
                <c:pt idx="9">
                  <c:v>1.77</c:v>
                </c:pt>
              </c:numCache>
            </c:numRef>
          </c:val>
          <c:extLst>
            <c:ext xmlns:c16="http://schemas.microsoft.com/office/drawing/2014/chart" uri="{C3380CC4-5D6E-409C-BE32-E72D297353CC}">
              <c16:uniqueId val="{00000007-7CAF-4167-887F-74BBF3BD039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1.87</c:v>
                </c:pt>
                <c:pt idx="8">
                  <c:v>#N/A</c:v>
                </c:pt>
                <c:pt idx="9">
                  <c:v>1.95</c:v>
                </c:pt>
              </c:numCache>
            </c:numRef>
          </c:val>
          <c:extLst>
            <c:ext xmlns:c16="http://schemas.microsoft.com/office/drawing/2014/chart" uri="{C3380CC4-5D6E-409C-BE32-E72D297353CC}">
              <c16:uniqueId val="{00000008-7CAF-4167-887F-74BBF3BD03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11.91</c:v>
                </c:pt>
                <c:pt idx="2">
                  <c:v>#N/A</c:v>
                </c:pt>
                <c:pt idx="3">
                  <c:v>11.5</c:v>
                </c:pt>
                <c:pt idx="4">
                  <c:v>#N/A</c:v>
                </c:pt>
                <c:pt idx="5">
                  <c:v>11.23</c:v>
                </c:pt>
                <c:pt idx="6">
                  <c:v>#N/A</c:v>
                </c:pt>
                <c:pt idx="7">
                  <c:v>11.35</c:v>
                </c:pt>
                <c:pt idx="8">
                  <c:v>#N/A</c:v>
                </c:pt>
                <c:pt idx="9">
                  <c:v>10.53</c:v>
                </c:pt>
              </c:numCache>
            </c:numRef>
          </c:val>
          <c:extLst>
            <c:ext xmlns:c16="http://schemas.microsoft.com/office/drawing/2014/chart" uri="{C3380CC4-5D6E-409C-BE32-E72D297353CC}">
              <c16:uniqueId val="{00000009-7CAF-4167-887F-74BBF3BD03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1358</c:v>
                </c:pt>
                <c:pt idx="5">
                  <c:v>1325</c:v>
                </c:pt>
                <c:pt idx="8">
                  <c:v>1412</c:v>
                </c:pt>
                <c:pt idx="11">
                  <c:v>1402</c:v>
                </c:pt>
                <c:pt idx="14">
                  <c:v>1482</c:v>
                </c:pt>
              </c:numCache>
            </c:numRef>
          </c:val>
          <c:extLst>
            <c:ext xmlns:c16="http://schemas.microsoft.com/office/drawing/2014/chart" uri="{C3380CC4-5D6E-409C-BE32-E72D297353CC}">
              <c16:uniqueId val="{00000000-A481-4A37-9DC9-B10982E9E9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1-A481-4A37-9DC9-B10982E9E9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81-4A37-9DC9-B10982E9E9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65</c:v>
                </c:pt>
                <c:pt idx="3">
                  <c:v>75</c:v>
                </c:pt>
                <c:pt idx="6">
                  <c:v>91</c:v>
                </c:pt>
                <c:pt idx="9">
                  <c:v>109</c:v>
                </c:pt>
                <c:pt idx="12">
                  <c:v>110</c:v>
                </c:pt>
              </c:numCache>
            </c:numRef>
          </c:val>
          <c:extLst>
            <c:ext xmlns:c16="http://schemas.microsoft.com/office/drawing/2014/chart" uri="{C3380CC4-5D6E-409C-BE32-E72D297353CC}">
              <c16:uniqueId val="{00000003-A481-4A37-9DC9-B10982E9E9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266</c:v>
                </c:pt>
                <c:pt idx="3">
                  <c:v>251</c:v>
                </c:pt>
                <c:pt idx="6">
                  <c:v>259</c:v>
                </c:pt>
                <c:pt idx="9">
                  <c:v>250</c:v>
                </c:pt>
                <c:pt idx="12">
                  <c:v>255</c:v>
                </c:pt>
              </c:numCache>
            </c:numRef>
          </c:val>
          <c:extLst>
            <c:ext xmlns:c16="http://schemas.microsoft.com/office/drawing/2014/chart" uri="{C3380CC4-5D6E-409C-BE32-E72D297353CC}">
              <c16:uniqueId val="{00000004-A481-4A37-9DC9-B10982E9E9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81-4A37-9DC9-B10982E9E9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81-4A37-9DC9-B10982E9E9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2032</c:v>
                </c:pt>
                <c:pt idx="3">
                  <c:v>2074</c:v>
                </c:pt>
                <c:pt idx="6">
                  <c:v>1998</c:v>
                </c:pt>
                <c:pt idx="9">
                  <c:v>2134</c:v>
                </c:pt>
                <c:pt idx="12">
                  <c:v>2158</c:v>
                </c:pt>
              </c:numCache>
            </c:numRef>
          </c:val>
          <c:extLst>
            <c:ext xmlns:c16="http://schemas.microsoft.com/office/drawing/2014/chart" uri="{C3380CC4-5D6E-409C-BE32-E72D297353CC}">
              <c16:uniqueId val="{00000007-A481-4A37-9DC9-B10982E9E9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1006</c:v>
                </c:pt>
                <c:pt idx="2">
                  <c:v>#N/A</c:v>
                </c:pt>
                <c:pt idx="3">
                  <c:v>#N/A</c:v>
                </c:pt>
                <c:pt idx="4">
                  <c:v>1077</c:v>
                </c:pt>
                <c:pt idx="5">
                  <c:v>#N/A</c:v>
                </c:pt>
                <c:pt idx="6">
                  <c:v>#N/A</c:v>
                </c:pt>
                <c:pt idx="7">
                  <c:v>937</c:v>
                </c:pt>
                <c:pt idx="8">
                  <c:v>#N/A</c:v>
                </c:pt>
                <c:pt idx="9">
                  <c:v>#N/A</c:v>
                </c:pt>
                <c:pt idx="10">
                  <c:v>1092</c:v>
                </c:pt>
                <c:pt idx="11">
                  <c:v>#N/A</c:v>
                </c:pt>
                <c:pt idx="12">
                  <c:v>#N/A</c:v>
                </c:pt>
                <c:pt idx="13">
                  <c:v>1042</c:v>
                </c:pt>
                <c:pt idx="14">
                  <c:v>#N/A</c:v>
                </c:pt>
              </c:numCache>
            </c:numRef>
          </c:val>
          <c:smooth val="0"/>
          <c:extLst>
            <c:ext xmlns:c16="http://schemas.microsoft.com/office/drawing/2014/chart" uri="{C3380CC4-5D6E-409C-BE32-E72D297353CC}">
              <c16:uniqueId val="{00000008-A481-4A37-9DC9-B10982E9E9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16515</c:v>
                </c:pt>
                <c:pt idx="5">
                  <c:v>17535</c:v>
                </c:pt>
                <c:pt idx="8">
                  <c:v>17291</c:v>
                </c:pt>
                <c:pt idx="11">
                  <c:v>16899</c:v>
                </c:pt>
                <c:pt idx="14">
                  <c:v>16129</c:v>
                </c:pt>
              </c:numCache>
            </c:numRef>
          </c:val>
          <c:extLst>
            <c:ext xmlns:c16="http://schemas.microsoft.com/office/drawing/2014/chart" uri="{C3380CC4-5D6E-409C-BE32-E72D297353CC}">
              <c16:uniqueId val="{00000000-06D9-4B99-B32D-C19E656848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2345</c:v>
                </c:pt>
                <c:pt idx="5">
                  <c:v>2197</c:v>
                </c:pt>
                <c:pt idx="8">
                  <c:v>2046</c:v>
                </c:pt>
                <c:pt idx="11">
                  <c:v>1893</c:v>
                </c:pt>
                <c:pt idx="14">
                  <c:v>1737</c:v>
                </c:pt>
              </c:numCache>
            </c:numRef>
          </c:val>
          <c:extLst>
            <c:ext xmlns:c16="http://schemas.microsoft.com/office/drawing/2014/chart" uri="{C3380CC4-5D6E-409C-BE32-E72D297353CC}">
              <c16:uniqueId val="{00000001-06D9-4B99-B32D-C19E656848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3317</c:v>
                </c:pt>
                <c:pt idx="5">
                  <c:v>4124</c:v>
                </c:pt>
                <c:pt idx="8">
                  <c:v>3152</c:v>
                </c:pt>
                <c:pt idx="11">
                  <c:v>3027</c:v>
                </c:pt>
                <c:pt idx="14">
                  <c:v>4878</c:v>
                </c:pt>
              </c:numCache>
            </c:numRef>
          </c:val>
          <c:extLst>
            <c:ext xmlns:c16="http://schemas.microsoft.com/office/drawing/2014/chart" uri="{C3380CC4-5D6E-409C-BE32-E72D297353CC}">
              <c16:uniqueId val="{00000002-06D9-4B99-B32D-C19E656848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D9-4B99-B32D-C19E656848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D9-4B99-B32D-C19E656848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D9-4B99-B32D-C19E656848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578</c:v>
                </c:pt>
                <c:pt idx="3">
                  <c:v>534</c:v>
                </c:pt>
                <c:pt idx="6">
                  <c:v>546</c:v>
                </c:pt>
                <c:pt idx="9">
                  <c:v>361</c:v>
                </c:pt>
                <c:pt idx="12">
                  <c:v>121</c:v>
                </c:pt>
              </c:numCache>
            </c:numRef>
          </c:val>
          <c:extLst>
            <c:ext xmlns:c16="http://schemas.microsoft.com/office/drawing/2014/chart" uri="{C3380CC4-5D6E-409C-BE32-E72D297353CC}">
              <c16:uniqueId val="{00000006-06D9-4B99-B32D-C19E656848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1013</c:v>
                </c:pt>
                <c:pt idx="3">
                  <c:v>983</c:v>
                </c:pt>
                <c:pt idx="6">
                  <c:v>907</c:v>
                </c:pt>
                <c:pt idx="9">
                  <c:v>782</c:v>
                </c:pt>
                <c:pt idx="12">
                  <c:v>667</c:v>
                </c:pt>
              </c:numCache>
            </c:numRef>
          </c:val>
          <c:extLst>
            <c:ext xmlns:c16="http://schemas.microsoft.com/office/drawing/2014/chart" uri="{C3380CC4-5D6E-409C-BE32-E72D297353CC}">
              <c16:uniqueId val="{00000007-06D9-4B99-B32D-C19E656848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2609</c:v>
                </c:pt>
                <c:pt idx="3">
                  <c:v>2226</c:v>
                </c:pt>
                <c:pt idx="6">
                  <c:v>2242</c:v>
                </c:pt>
                <c:pt idx="9">
                  <c:v>2296</c:v>
                </c:pt>
                <c:pt idx="12">
                  <c:v>2285</c:v>
                </c:pt>
              </c:numCache>
            </c:numRef>
          </c:val>
          <c:extLst>
            <c:ext xmlns:c16="http://schemas.microsoft.com/office/drawing/2014/chart" uri="{C3380CC4-5D6E-409C-BE32-E72D297353CC}">
              <c16:uniqueId val="{00000008-06D9-4B99-B32D-C19E656848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D9-4B99-B32D-C19E656848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29891</c:v>
                </c:pt>
                <c:pt idx="3">
                  <c:v>30285</c:v>
                </c:pt>
                <c:pt idx="6">
                  <c:v>30055</c:v>
                </c:pt>
                <c:pt idx="9">
                  <c:v>29636</c:v>
                </c:pt>
                <c:pt idx="12">
                  <c:v>29546</c:v>
                </c:pt>
              </c:numCache>
            </c:numRef>
          </c:val>
          <c:extLst>
            <c:ext xmlns:c16="http://schemas.microsoft.com/office/drawing/2014/chart" uri="{C3380CC4-5D6E-409C-BE32-E72D297353CC}">
              <c16:uniqueId val="{0000000A-06D9-4B99-B32D-C19E656848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11914</c:v>
                </c:pt>
                <c:pt idx="2">
                  <c:v>#N/A</c:v>
                </c:pt>
                <c:pt idx="3">
                  <c:v>#N/A</c:v>
                </c:pt>
                <c:pt idx="4">
                  <c:v>10172</c:v>
                </c:pt>
                <c:pt idx="5">
                  <c:v>#N/A</c:v>
                </c:pt>
                <c:pt idx="6">
                  <c:v>#N/A</c:v>
                </c:pt>
                <c:pt idx="7">
                  <c:v>11261</c:v>
                </c:pt>
                <c:pt idx="8">
                  <c:v>#N/A</c:v>
                </c:pt>
                <c:pt idx="9">
                  <c:v>#N/A</c:v>
                </c:pt>
                <c:pt idx="10">
                  <c:v>11256</c:v>
                </c:pt>
                <c:pt idx="11">
                  <c:v>#N/A</c:v>
                </c:pt>
                <c:pt idx="12">
                  <c:v>#N/A</c:v>
                </c:pt>
                <c:pt idx="13">
                  <c:v>9876</c:v>
                </c:pt>
                <c:pt idx="14">
                  <c:v>#N/A</c:v>
                </c:pt>
              </c:numCache>
            </c:numRef>
          </c:val>
          <c:smooth val="0"/>
          <c:extLst>
            <c:ext xmlns:c16="http://schemas.microsoft.com/office/drawing/2014/chart" uri="{C3380CC4-5D6E-409C-BE32-E72D297353CC}">
              <c16:uniqueId val="{0000000B-06D9-4B99-B32D-C19E656848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1201</c:v>
                </c:pt>
                <c:pt idx="1">
                  <c:v>1505</c:v>
                </c:pt>
                <c:pt idx="2">
                  <c:v>2706</c:v>
                </c:pt>
              </c:numCache>
            </c:numRef>
          </c:val>
          <c:extLst>
            <c:ext xmlns:c16="http://schemas.microsoft.com/office/drawing/2014/chart" uri="{C3380CC4-5D6E-409C-BE32-E72D297353CC}">
              <c16:uniqueId val="{00000000-2108-4757-926B-AFA92136D1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572</c:v>
                </c:pt>
                <c:pt idx="1">
                  <c:v>717</c:v>
                </c:pt>
                <c:pt idx="2">
                  <c:v>727</c:v>
                </c:pt>
              </c:numCache>
            </c:numRef>
          </c:val>
          <c:extLst>
            <c:ext xmlns:c16="http://schemas.microsoft.com/office/drawing/2014/chart" uri="{C3380CC4-5D6E-409C-BE32-E72D297353CC}">
              <c16:uniqueId val="{00000001-2108-4757-926B-AFA92136D1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1507</c:v>
                </c:pt>
                <c:pt idx="1">
                  <c:v>1405</c:v>
                </c:pt>
                <c:pt idx="2">
                  <c:v>1689</c:v>
                </c:pt>
              </c:numCache>
            </c:numRef>
          </c:val>
          <c:extLst>
            <c:ext xmlns:c16="http://schemas.microsoft.com/office/drawing/2014/chart" uri="{C3380CC4-5D6E-409C-BE32-E72D297353CC}">
              <c16:uniqueId val="{00000002-2108-4757-926B-AFA92136D1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{38133ABC-AB25-4545-81F7-15F8F79D0DCF}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9FA-44C3-9BD0-B965617333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{96FC8B0A-CACE-400A-8357-30A0A5C77501}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FA-44C3-9BD0-B965617333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{506ECC12-76D7-42EB-A8F9-5A8803170C34}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FA-44C3-9BD0-B965617333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{74E92B98-C536-468D-9E48-8496D8B2717F}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FA-44C3-9BD0-B965617333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{DB63EB84-E4CB-4421-B40A-A17B0F099948}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FA-44C3-9BD0-B9656173338E}"/>
                </c:ext>
              </c:extLst>
            </c:dLbl>
            <c:dLbl>
              <c:idx val="8"/>
              <c:layout>
                <c:manualLayout>
                  <c:x val="-3.13592551378764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{7B3845FE-C855-426F-B504-9B1E1ADDD057}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9FA-44C3-9BD0-B9656173338E}"/>
                </c:ext>
              </c:extLst>
            </c:dLbl>
            <c:dLbl>
              <c:idx val="16"/>
              <c:layout>
                <c:manualLayout>
                  <c:x val="-3.267224616259188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{8585AB34-FC13-4E97-A384-40A7AF07321B}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9FA-44C3-9BD0-B965617333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{18406D55-E4CA-4DE9-956B-176EA3C6FA7C}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9FA-44C3-9BD0-B965617333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{0A0D6B1F-A27B-4CC1-84D0-0B7F53D3BC55}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9FA-44C3-9BD0-B965617333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37.5</c:v>
                </c:pt>
                <c:pt idx="8">
                  <c:v>38.4</c:v>
                </c:pt>
                <c:pt idx="16">
                  <c:v>39.6</c:v>
                </c:pt>
                <c:pt idx="24">
                  <c:v>41.2</c:v>
                </c:pt>
                <c:pt idx="32">
                  <c:v>43.1</c:v>
                </c:pt>
              </c:numCache>
            </c:numRef>
          </c:xVal>
          <c:yVal>
            <c:numRef>
              <c:f>公会計指標分析・財政指標組合せ分析表!$BP$51:$DC$51</c:f>
              <c:numCache>
                <c:formatCode>#,##0.0;"▲ "#,##0.0</c:formatCode>
                <c:ptCount val="40"/>
                <c:pt idx="0">
                  <c:v>115</c:v>
                </c:pt>
                <c:pt idx="8">
                  <c:v>96.9</c:v>
                </c:pt>
                <c:pt idx="16">
                  <c:v>102.2</c:v>
                </c:pt>
                <c:pt idx="24">
                  <c:v>93</c:v>
                </c:pt>
                <c:pt idx="32">
                  <c:v>81.8</c:v>
                </c:pt>
              </c:numCache>
            </c:numRef>
          </c:yVal>
          <c:smooth val="0"/>
          <c:extLst>
            <c:ext xmlns:c16="http://schemas.microsoft.com/office/drawing/2014/chart" uri="{C3380CC4-5D6E-409C-BE32-E72D297353CC}">
              <c16:uniqueId val="{00000009-89FA-44C3-9BD0-B965617333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86128192306807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{9EC55734-474C-429B-A1A4-3F2A4B87C5E1}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9FA-44C3-9BD0-B965617333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{0979CDDA-70C1-43BE-B66D-F5D83A4DFA99}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FA-44C3-9BD0-B965617333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{3474F7B5-A065-4F6D-8A58-A13827F1DA62}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FA-44C3-9BD0-B965617333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{DE0372A6-53E3-4933-B28C-FDA2BD73CBBA}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FA-44C3-9BD0-B965617333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{B44B90E7-7A9B-493F-92B2-1F19210DFF32}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FA-44C3-9BD0-B9656173338E}"/>
                </c:ext>
              </c:extLst>
            </c:dLbl>
            <c:dLbl>
              <c:idx val="8"/>
              <c:layout>
                <c:manualLayout>
                  <c:x val="-3.929966919673839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{31FC4EC5-452D-4753-9524-E203B3176C07}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9FA-44C3-9BD0-B9656173338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{41D54E51-D81C-405B-8FA1-BFA403F7AE9C}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9FA-44C3-9BD0-B9656173338E}"/>
                </c:ext>
              </c:extLst>
            </c:dLbl>
            <c:dLbl>
              <c:idx val="24"/>
              <c:layout>
                <c:manualLayout>
                  <c:x val="-2.278163926863906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{E9222FDA-7990-422B-9360-8C848ADD2F98}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9FA-44C3-9BD0-B9656173338E}"/>
                </c:ext>
              </c:extLst>
            </c:dLbl>
            <c:dLbl>
              <c:idx val="32"/>
              <c:layout>
                <c:manualLayout>
                  <c:x val="-4.1249862031829253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{2D5786B3-E88B-4B2D-A21D-9FEECD9C3EBB}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9FA-44C3-9BD0-B965617333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89FA-44C3-9BD0-B9656173338E}"/>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{3E5DA5B3-4CC2-4370-B7F5-FB3E5345CF0E}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EF-4F93-A341-E2306C19C4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{6C288ABA-AE26-437E-AF26-B42C09C9D436}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EF-4F93-A341-E2306C19C4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{4EB94B63-7E38-46DB-B5CE-D8A09D7D65B5}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EF-4F93-A341-E2306C19C4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{8B12A4E4-3C2A-4802-A841-0D09BE50BBCE}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EF-4F93-A341-E2306C19C4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{0520750C-9AC5-4987-8C5F-B7E6381E27A8}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EF-4F93-A341-E2306C19C41F}"/>
                </c:ext>
              </c:extLst>
            </c:dLbl>
            <c:dLbl>
              <c:idx val="8"/>
              <c:layout>
                <c:manualLayout>
                  <c:x val="-3.642968771538058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{E6A42BAC-69F3-417F-8B1A-E315F043DFBF}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EF-4F93-A341-E2306C19C41F}"/>
                </c:ext>
              </c:extLst>
            </c:dLbl>
            <c:dLbl>
              <c:idx val="16"/>
              <c:layout>
                <c:manualLayout>
                  <c:x val="-2.671099773477058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{AB7B607D-8815-4D17-BF5D-83BB8B225AF8}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EF-4F93-A341-E2306C19C41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{BA1F1B91-0B02-420F-BAE4-9A7A6EF85A34}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EF-4F93-A341-E2306C19C41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{04FD80D8-5EEF-4849-BB13-42C3CC9D7D30}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EF-4F93-A341-E2306C19C4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9.5</c:v>
                </c:pt>
                <c:pt idx="16">
                  <c:v>9.4</c:v>
                </c:pt>
                <c:pt idx="24">
                  <c:v>9.1999999999999993</c:v>
                </c:pt>
                <c:pt idx="32">
                  <c:v>8.6999999999999993</c:v>
                </c:pt>
              </c:numCache>
            </c:numRef>
          </c:xVal>
          <c:yVal>
            <c:numRef>
              <c:f>公会計指標分析・財政指標組合せ分析表!$BP$73:$DC$73</c:f>
              <c:numCache>
                <c:formatCode>#,##0.0;"▲ "#,##0.0</c:formatCode>
                <c:ptCount val="40"/>
                <c:pt idx="0">
                  <c:v>115</c:v>
                </c:pt>
                <c:pt idx="8">
                  <c:v>96.9</c:v>
                </c:pt>
                <c:pt idx="16">
                  <c:v>102.2</c:v>
                </c:pt>
                <c:pt idx="24">
                  <c:v>93</c:v>
                </c:pt>
                <c:pt idx="32">
                  <c:v>81.8</c:v>
                </c:pt>
              </c:numCache>
            </c:numRef>
          </c:yVal>
          <c:smooth val="0"/>
          <c:extLst>
            <c:ext xmlns:c16="http://schemas.microsoft.com/office/drawing/2014/chart" uri="{C3380CC4-5D6E-409C-BE32-E72D297353CC}">
              <c16:uniqueId val="{00000009-CDEF-4F93-A341-E2306C19C4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2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{FB4A9519-3210-47B4-97F4-6C8480A24D09}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EF-4F93-A341-E2306C19C4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{88E26324-7025-4F52-B920-A9817F8D18F8}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EF-4F93-A341-E2306C19C4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{1B5E5005-F50D-495F-9C3F-B90F728C70B7}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EF-4F93-A341-E2306C19C4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{20CD2DDF-2996-40C4-BE3C-33D908D5A155}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EF-4F93-A341-E2306C19C4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{0BAEC362-309E-4755-844F-CB43E685AEC7}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EF-4F93-A341-E2306C19C41F}"/>
                </c:ext>
              </c:extLst>
            </c:dLbl>
            <c:dLbl>
              <c:idx val="8"/>
              <c:layout>
                <c:manualLayout>
                  <c:x val="-2.664717328775312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{02DFC351-EDE2-4CB4-AEEF-389D7D505EE6}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EF-4F93-A341-E2306C19C41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{FA8CF3F3-FB14-43D0-A2A5-5306E79381A0}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EF-4F93-A341-E2306C19C41F}"/>
                </c:ext>
              </c:extLst>
            </c:dLbl>
            <c:dLbl>
              <c:idx val="24"/>
              <c:layout>
                <c:manualLayout>
                  <c:x val="-2.6710997734770717E-2"/>
                  <c:y val="-6.063708167712052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{7277E161-89C2-4767-A1CF-77D5EEA9BD74}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EF-4F93-A341-E2306C19C41F}"/>
                </c:ext>
              </c:extLst>
            </c:dLbl>
            <c:dLbl>
              <c:idx val="32"/>
              <c:layout>
                <c:manualLayout>
                  <c:x val="-3.6429687715380583E-2"/>
                  <c:y val="-6.419621249846736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{E574E040-78CD-4EF9-A1E6-0D4C732A7C0F}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EF-4F93-A341-E2306C19C4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CDEF-4F93-A341-E2306C19C41F}"/>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概ね横ばい傾向にある。これは、堅調な人口増加や宅地開発等の影響により、市民税及び固定資産税の増加によるものである。しかし、類似団体平均を</a:t>
          </a:r>
          <a:r>
            <a:rPr kumimoji="1" lang="en-US" altLang="ja-JP" sz="1100" baseline="0">
              <a:solidFill>
                <a:schemeClr val="dk1"/>
              </a:solidFill>
              <a:effectLst/>
              <a:latin typeface="+mn-lt"/>
              <a:ea typeface="+mn-ea"/>
              <a:cs typeface="+mn-cs"/>
            </a:rPr>
            <a:t>0.08</a:t>
          </a:r>
          <a:r>
            <a:rPr kumimoji="1" lang="ja-JP" altLang="ja-JP" sz="1100" baseline="0">
              <a:solidFill>
                <a:schemeClr val="dk1"/>
              </a:solidFill>
              <a:effectLst/>
              <a:latin typeface="+mn-lt"/>
              <a:ea typeface="+mn-ea"/>
              <a:cs typeface="+mn-cs"/>
            </a:rPr>
            <a:t>ポイント下回っていることから、今後も更なる課税客体の把握に取り組み、引き続き財政基盤の強化を図る。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分母である経常一般財源等の地方交付税や地方税、地方消費税交付金等が増加した一方、繰入金や臨時財政対策債の減少が影響し、前年度の</a:t>
          </a:r>
          <a:r>
            <a:rPr kumimoji="1" lang="en-US" altLang="ja-JP" sz="1100">
              <a:solidFill>
                <a:schemeClr val="dk1"/>
              </a:solidFill>
              <a:effectLst/>
              <a:latin typeface="+mn-lt"/>
              <a:ea typeface="+mn-ea"/>
              <a:cs typeface="+mn-cs"/>
            </a:rPr>
            <a:t>83.4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今後、国の社会保障制度におけるサービスの多様化や普通建設事業に係る起債の償還に伴う扶助費及び公債費の比率が上昇することが予想されるため、課税客体の把握を的確に行い、納期内納付の促進や滞納に係る原因と分析、滞納処分等の強化により市税の徴収率を向上させ、自主財源の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61</xdr:row>
      <xdr:rowOff>143510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6414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6414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65</xdr:row>
      <xdr:rowOff>4656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543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4656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84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令和４年度においては</a:t>
          </a:r>
          <a:r>
            <a:rPr kumimoji="1" lang="en-US" altLang="ja-JP" sz="1100">
              <a:solidFill>
                <a:schemeClr val="dk1"/>
              </a:solidFill>
              <a:effectLst/>
              <a:latin typeface="+mn-lt"/>
              <a:ea typeface="+mn-ea"/>
              <a:cs typeface="+mn-cs"/>
            </a:rPr>
            <a:t>124,771</a:t>
          </a:r>
          <a:r>
            <a:rPr kumimoji="1" lang="ja-JP" altLang="ja-JP" sz="1100">
              <a:solidFill>
                <a:schemeClr val="dk1"/>
              </a:solidFill>
              <a:effectLst/>
              <a:latin typeface="+mn-lt"/>
              <a:ea typeface="+mn-ea"/>
              <a:cs typeface="+mn-cs"/>
            </a:rPr>
            <a:t>円となり、類似団体平均を</a:t>
          </a:r>
          <a:r>
            <a:rPr kumimoji="1" lang="en-US" altLang="ja-JP" sz="1100">
              <a:solidFill>
                <a:schemeClr val="dk1"/>
              </a:solidFill>
              <a:effectLst/>
              <a:latin typeface="+mn-lt"/>
              <a:ea typeface="+mn-ea"/>
              <a:cs typeface="+mn-cs"/>
            </a:rPr>
            <a:t>11,817</a:t>
          </a:r>
          <a:r>
            <a:rPr kumimoji="1" lang="ja-JP" altLang="ja-JP" sz="1100">
              <a:solidFill>
                <a:schemeClr val="dk1"/>
              </a:solidFill>
              <a:effectLst/>
              <a:latin typeface="+mn-lt"/>
              <a:ea typeface="+mn-ea"/>
              <a:cs typeface="+mn-cs"/>
            </a:rPr>
            <a:t>円上回っている。これまで実施してきた行政改革プラン等の取組みにより人件費等の縮減がなされてきた結果、現在においても類似団体平均を上回る水準で推移している。今後も給与や定員、各種物件費等について、適正な管理をしていくことで、現水準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90788</xdr:rowOff>
    </xdr:from>
    <xdr:to>
      <xdr:col>23</xdr:col>
      <xdr:colOff>133350</xdr:colOff>
      <xdr:row>82</xdr:row>
      <xdr:rowOff>61289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8238"/>
          <a:ext cx="838200" cy="1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90788</xdr:rowOff>
    </xdr:from>
    <xdr:to>
      <xdr:col>19</xdr:col>
      <xdr:colOff>133350</xdr:colOff>
      <xdr:row>81</xdr:row>
      <xdr:rowOff>114908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78238"/>
          <a:ext cx="889000" cy="2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105876</xdr:rowOff>
    </xdr:from>
    <xdr:to>
      <xdr:col>15</xdr:col>
      <xdr:colOff>82550</xdr:colOff>
      <xdr:row>81</xdr:row>
      <xdr:rowOff>114908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1876"/>
          <a:ext cx="889000" cy="18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139970</xdr:rowOff>
    </xdr:from>
    <xdr:to>
      <xdr:col>15</xdr:col>
      <xdr:colOff>133350</xdr:colOff>
      <xdr:row>84</xdr:row>
      <xdr:rowOff>70120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54897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102642</xdr:rowOff>
    </xdr:from>
    <xdr:to>
      <xdr:col>11</xdr:col>
      <xdr:colOff>31750</xdr:colOff>
      <xdr:row>80</xdr:row>
      <xdr:rowOff>105876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18642"/>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13567</xdr:rowOff>
    </xdr:from>
    <xdr:to>
      <xdr:col>11</xdr:col>
      <xdr:colOff>82550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144044</xdr:rowOff>
    </xdr:from>
    <xdr:to>
      <xdr:col>7</xdr:col>
      <xdr:colOff>31750</xdr:colOff>
      <xdr:row>83</xdr:row>
      <xdr:rowOff>74194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8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10489</xdr:rowOff>
    </xdr:from>
    <xdr:to>
      <xdr:col>23</xdr:col>
      <xdr:colOff>184150</xdr:colOff>
      <xdr:row>82</xdr:row>
      <xdr:rowOff>112089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27016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39988</xdr:rowOff>
    </xdr:from>
    <xdr:to>
      <xdr:col>19</xdr:col>
      <xdr:colOff>184150</xdr:colOff>
      <xdr:row>81</xdr:row>
      <xdr:rowOff>141588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151765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64108</xdr:rowOff>
    </xdr:from>
    <xdr:to>
      <xdr:col>15</xdr:col>
      <xdr:colOff>133350</xdr:colOff>
      <xdr:row>81</xdr:row>
      <xdr:rowOff>165708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55076</xdr:rowOff>
    </xdr:from>
    <xdr:to>
      <xdr:col>11</xdr:col>
      <xdr:colOff>82550</xdr:colOff>
      <xdr:row>80</xdr:row>
      <xdr:rowOff>156676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166853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51842</xdr:rowOff>
    </xdr:from>
    <xdr:to>
      <xdr:col>7</xdr:col>
      <xdr:colOff>31750</xdr:colOff>
      <xdr:row>80</xdr:row>
      <xdr:rowOff>153442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163619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給与制度の運用及び給与水準の適正化を図ることにより、国家公務員の水準及び全国市平均との比較において下回ることができた。若年者層が多いほか、職種間異動及び職員分布変動により類似団体平均値を下回った。</a:t>
          </a:r>
          <a:endParaRPr lang="ja-JP" altLang="ja-JP" sz="1400">
            <a:effectLst/>
          </a:endParaRPr>
        </a:p>
        <a:p>
          <a:r>
            <a:rPr kumimoji="1" lang="ja-JP" altLang="ja-JP" sz="1100">
              <a:solidFill>
                <a:schemeClr val="dk1"/>
              </a:solidFill>
              <a:effectLst/>
              <a:latin typeface="+mn-lt"/>
              <a:ea typeface="+mn-ea"/>
              <a:cs typeface="+mn-cs"/>
            </a:rPr>
            <a:t>　今後もより一層の給与水準の適正管理に努めていく。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256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153307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39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人当たりの職員数は昨年度と比較して</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人増加し、類似団体内平均に近づいた。</a:t>
          </a:r>
          <a:endParaRPr lang="ja-JP" altLang="ja-JP" sz="1400">
            <a:effectLst/>
          </a:endParaRPr>
        </a:p>
        <a:p>
          <a:r>
            <a:rPr kumimoji="1" lang="ja-JP" altLang="ja-JP" sz="1100">
              <a:solidFill>
                <a:schemeClr val="dk1"/>
              </a:solidFill>
              <a:effectLst/>
              <a:latin typeface="+mn-lt"/>
              <a:ea typeface="+mn-ea"/>
              <a:cs typeface="+mn-cs"/>
            </a:rPr>
            <a:t>　今後も行政改革を推進し、行政需要に応じた事務事業の見直し及び効率化を図り市民サービスの更なる向上を目指すとともに、適正な定員管理に努めていく。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26881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913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60</xdr:row>
      <xdr:rowOff>166158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491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166158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103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144039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680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実質公債費比率は、普通交付税による標準財政規模の増に伴い、前年度より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ポイント減となったものの、学校関連施設等に係る公債費等の増のため、前年度より元利償還金の額も増加し、類似団体内平均を上回った状況で推移している。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ja-JP" sz="1100" baseline="0">
              <a:solidFill>
                <a:schemeClr val="dk1"/>
              </a:solidFill>
              <a:effectLst/>
              <a:latin typeface="+mn-lt"/>
              <a:ea typeface="+mn-ea"/>
              <a:cs typeface="+mn-cs"/>
            </a:rPr>
            <a:t>道路・街路、公園、</a:t>
          </a:r>
          <a:r>
            <a:rPr kumimoji="1" lang="ja-JP" altLang="ja-JP" sz="1100">
              <a:solidFill>
                <a:schemeClr val="dk1"/>
              </a:solidFill>
              <a:effectLst/>
              <a:latin typeface="+mn-lt"/>
              <a:ea typeface="+mn-ea"/>
              <a:cs typeface="+mn-cs"/>
            </a:rPr>
            <a:t>学校施設等整備事業等に係る地方債償還が予定されていることから、元利償還額の増加が見込まれる。事業の優先度に応じた事業の絞り込みや緊急性及び必要性をしっかりと見極め、地方債の新規発行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826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138006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146050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146050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将来負担比率は、普通交付税及び臨時財政対策債の増加による標準財政規模の増に伴い、前年度より</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ポイント減となったものの、類似団体内平均を依然として大きく上回っている。</a:t>
          </a:r>
          <a:endParaRPr lang="ja-JP" altLang="ja-JP" sz="1400">
            <a:effectLst/>
          </a:endParaRPr>
        </a:p>
        <a:p>
          <a:r>
            <a:rPr kumimoji="1" lang="ja-JP" altLang="ja-JP" sz="1100">
              <a:solidFill>
                <a:schemeClr val="dk1"/>
              </a:solidFill>
              <a:effectLst/>
              <a:latin typeface="+mn-lt"/>
              <a:ea typeface="+mn-ea"/>
              <a:cs typeface="+mn-cs"/>
            </a:rPr>
            <a:t>　類似団体平均を上回る要因として、新庁舎及び消防庁舎建設事業、学校関連施設等整備事業等の地方債新規発行による地方債残高の増が主な要因となっている。今後も、道路・街路、公園等の整備事業を控えていることから、インフラ整備に係る地方債残高の増加が見込まれるため、将来の財政運営に支障を及ぼすことの無いよう事業を精査し、新規地方債発行の抑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38241</xdr:rowOff>
    </xdr:from>
    <xdr:to>
      <xdr:col>81</xdr:col>
      <xdr:colOff>44450</xdr:colOff>
      <xdr:row>21</xdr:row>
      <xdr:rowOff>16933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67241"/>
          <a:ext cx="8382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16933</xdr:rowOff>
    </xdr:from>
    <xdr:to>
      <xdr:col>77</xdr:col>
      <xdr:colOff>44450</xdr:colOff>
      <xdr:row>21</xdr:row>
      <xdr:rowOff>140264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617383"/>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69215</xdr:rowOff>
    </xdr:from>
    <xdr:to>
      <xdr:col>72</xdr:col>
      <xdr:colOff>203200</xdr:colOff>
      <xdr:row>21</xdr:row>
      <xdr:rowOff>140264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669665"/>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69215</xdr:rowOff>
    </xdr:from>
    <xdr:to>
      <xdr:col>68</xdr:col>
      <xdr:colOff>152400</xdr:colOff>
      <xdr:row>22</xdr:row>
      <xdr:rowOff>140405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669665"/>
          <a:ext cx="889000" cy="2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158891</xdr:rowOff>
    </xdr:from>
    <xdr:to>
      <xdr:col>81</xdr:col>
      <xdr:colOff>95250</xdr:colOff>
      <xdr:row>20</xdr:row>
      <xdr:rowOff>89041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130968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8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137583</xdr:rowOff>
    </xdr:from>
    <xdr:to>
      <xdr:col>77</xdr:col>
      <xdr:colOff>95250</xdr:colOff>
      <xdr:row>21</xdr:row>
      <xdr:rowOff>67733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52510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5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89464</xdr:rowOff>
    </xdr:from>
    <xdr:to>
      <xdr:col>73</xdr:col>
      <xdr:colOff>44450</xdr:colOff>
      <xdr:row>22</xdr:row>
      <xdr:rowOff>19614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6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4391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77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18415</xdr:rowOff>
    </xdr:from>
    <xdr:to>
      <xdr:col>68</xdr:col>
      <xdr:colOff>203200</xdr:colOff>
      <xdr:row>21</xdr:row>
      <xdr:rowOff>120015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104792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89605</xdr:rowOff>
    </xdr:from>
    <xdr:to>
      <xdr:col>64</xdr:col>
      <xdr:colOff>152400</xdr:colOff>
      <xdr:row>23</xdr:row>
      <xdr:rowOff>19755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8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4532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％となった。主な要因は、人口増加に伴う行政ニーズの多様化、行政需要の高まりに対応すべく、第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次豊見城市行政改革アクションプランにおいて、職員定数の随時見直しが図られている。今後も引き続き事務事業全般の見直しを行うと伴に、適正な人員管理に努めていく。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経常経費自体は増加しているが、地方交付税等の経常一般財源等の分母の増により比率が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したことによる</a:t>
          </a:r>
          <a:r>
            <a:rPr kumimoji="1" lang="ja-JP" altLang="ja-JP" sz="1100">
              <a:solidFill>
                <a:schemeClr val="dk1"/>
              </a:solidFill>
              <a:effectLst/>
              <a:latin typeface="+mn-lt"/>
              <a:ea typeface="+mn-ea"/>
              <a:cs typeface="+mn-cs"/>
            </a:rPr>
            <a:t>要因と考えられる。</a:t>
          </a:r>
          <a:endParaRPr lang="ja-JP" altLang="ja-JP" sz="1400">
            <a:effectLst/>
          </a:endParaRPr>
        </a:p>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ポイント大幅に下回っているが、今後も委託等の内容の妥当性を精査し、適正化を図っていく。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124714</xdr:rowOff>
    </xdr:from>
    <xdr:to>
      <xdr:col>82</xdr:col>
      <xdr:colOff>107950</xdr:colOff>
      <xdr:row>13</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535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14</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99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15</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35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120142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004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73914</xdr:rowOff>
    </xdr:from>
    <xdr:to>
      <xdr:col>82</xdr:col>
      <xdr:colOff>158750</xdr:colOff>
      <xdr:row>14</xdr:row>
      <xdr:rowOff>4064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90441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119634</xdr:rowOff>
    </xdr:from>
    <xdr:to>
      <xdr:col>78</xdr:col>
      <xdr:colOff>120650</xdr:colOff>
      <xdr:row>14</xdr:row>
      <xdr:rowOff>49784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59961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ポイントと大幅に上回る</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％となり、類似団体中２番目に高い水準にある。主な要因として、障がい福祉サービス費等給付費、生活保護費の増加が挙げられる。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60</xdr:row>
      <xdr:rowOff>27940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54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168910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54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168910</xdr:rowOff>
    </xdr:from>
    <xdr:to>
      <xdr:col>15</xdr:col>
      <xdr:colOff>98425</xdr:colOff>
      <xdr:row>59</xdr:row>
      <xdr:rowOff>168910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8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xdr:rowOff>
    </xdr:from>
    <xdr:to>
      <xdr:col>11</xdr:col>
      <xdr:colOff>9525</xdr:colOff>
      <xdr:row>59</xdr:row>
      <xdr:rowOff>168910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32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148590</xdr:rowOff>
    </xdr:from>
    <xdr:to>
      <xdr:col>24</xdr:col>
      <xdr:colOff>76200</xdr:colOff>
      <xdr:row>60</xdr:row>
      <xdr:rowOff>78740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57167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160020</xdr:rowOff>
    </xdr:from>
    <xdr:to>
      <xdr:col>20</xdr:col>
      <xdr:colOff>38100</xdr:colOff>
      <xdr:row>59</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74947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118110</xdr:rowOff>
    </xdr:from>
    <xdr:to>
      <xdr:col>15</xdr:col>
      <xdr:colOff>149225</xdr:colOff>
      <xdr:row>60</xdr:row>
      <xdr:rowOff>48260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33037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118110</xdr:rowOff>
    </xdr:from>
    <xdr:to>
      <xdr:col>11</xdr:col>
      <xdr:colOff>60325</xdr:colOff>
      <xdr:row>60</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33037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137160</xdr:rowOff>
    </xdr:from>
    <xdr:to>
      <xdr:col>6</xdr:col>
      <xdr:colOff>171450</xdr:colOff>
      <xdr:row>59</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52087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ポイント下回った。その他経費については、主に道路や学校の維持補修費や国民健康保険事業特別会計への繰出金が挙げられる。</a:t>
          </a:r>
          <a:endParaRPr lang="ja-JP" altLang="ja-JP" sz="1400">
            <a:effectLst/>
          </a:endParaRPr>
        </a:p>
        <a:p>
          <a:r>
            <a:rPr kumimoji="1" lang="ja-JP" altLang="ja-JP" sz="1100">
              <a:solidFill>
                <a:schemeClr val="dk1"/>
              </a:solidFill>
              <a:effectLst/>
              <a:latin typeface="+mn-lt"/>
              <a:ea typeface="+mn-ea"/>
              <a:cs typeface="+mn-cs"/>
            </a:rPr>
            <a:t>　今後は、維持補修費の緊急性及び必要性をしっかりと精査するほか、国民健康保険事業会計において国民健康保険税の適正化を図ることなどにより、普通会計の負担額を抑制するよう努めていく。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114300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19050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44450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59</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17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％となった。主な要因としては、南部広域行政組合糸豊環境</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衛生事業負担金分の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等が考えられる。</a:t>
          </a:r>
          <a:endParaRPr lang="ja-JP" altLang="ja-JP" sz="1400">
            <a:effectLst/>
          </a:endParaRPr>
        </a:p>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ポイント下回る結果となっているが、今後も補助額の妥当性を考慮しつつ、適正な執行に努めていく。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9471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471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と同数であり</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類似団体平均を</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回る</a:t>
          </a:r>
          <a:r>
            <a:rPr kumimoji="1" lang="en-US" altLang="ja-JP" sz="1100" baseline="0">
              <a:solidFill>
                <a:schemeClr val="dk1"/>
              </a:solidFill>
              <a:effectLst/>
              <a:latin typeface="+mn-lt"/>
              <a:ea typeface="+mn-ea"/>
              <a:cs typeface="+mn-cs"/>
            </a:rPr>
            <a:t>14.2</a:t>
          </a:r>
          <a:r>
            <a:rPr kumimoji="1" lang="ja-JP" altLang="ja-JP" sz="1100" baseline="0">
              <a:solidFill>
                <a:schemeClr val="dk1"/>
              </a:solidFill>
              <a:effectLst/>
              <a:latin typeface="+mn-lt"/>
              <a:ea typeface="+mn-ea"/>
              <a:cs typeface="+mn-cs"/>
            </a:rPr>
            <a:t>％となった。今後は、近年の学校新築及び改築事業等の起債償還が順次開始されることから、普通建設事業費の緊急性及び必要性を精査し、引き続き起債発行額が将来の財政運営に支障を及ぼすことのない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33274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34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56135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110998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75</xdr:row>
      <xdr:rowOff>35560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65428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76</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654280"/>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76</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600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109855</xdr:rowOff>
    </xdr:from>
    <xdr:to>
      <xdr:col>69</xdr:col>
      <xdr:colOff>92075</xdr:colOff>
      <xdr:row>76</xdr:row>
      <xdr:rowOff>155575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40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65422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19702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59055</xdr:rowOff>
    </xdr:from>
    <xdr:to>
      <xdr:col>65</xdr:col>
      <xdr:colOff>53975</xdr:colOff>
      <xdr:row>76</xdr:row>
      <xdr:rowOff>160655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145432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59239</xdr:rowOff>
    </xdr:from>
    <xdr:to>
      <xdr:col>29</xdr:col>
      <xdr:colOff>127000</xdr:colOff>
      <xdr:row>19</xdr:row>
      <xdr:rowOff>70555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64414"/>
          <a:ext cx="6477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70555</xdr:rowOff>
    </xdr:from>
    <xdr:to>
      <xdr:col>26</xdr:col>
      <xdr:colOff>50800</xdr:colOff>
      <xdr:row>19</xdr:row>
      <xdr:rowOff>131005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75730"/>
          <a:ext cx="698500" cy="6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131005</xdr:rowOff>
    </xdr:from>
    <xdr:to>
      <xdr:col>22</xdr:col>
      <xdr:colOff>114300</xdr:colOff>
      <xdr:row>20</xdr:row>
      <xdr:rowOff>14105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36180"/>
          <a:ext cx="698500" cy="5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167353</xdr:rowOff>
    </xdr:from>
    <xdr:to>
      <xdr:col>18</xdr:col>
      <xdr:colOff>177800</xdr:colOff>
      <xdr:row>20</xdr:row>
      <xdr:rowOff>14105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472528"/>
          <a:ext cx="698500" cy="18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8439</xdr:rowOff>
    </xdr:from>
    <xdr:to>
      <xdr:col>29</xdr:col>
      <xdr:colOff>177800</xdr:colOff>
      <xdr:row>19</xdr:row>
      <xdr:rowOff>110039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1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88466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19755</xdr:rowOff>
    </xdr:from>
    <xdr:to>
      <xdr:col>26</xdr:col>
      <xdr:colOff>101600</xdr:colOff>
      <xdr:row>19</xdr:row>
      <xdr:rowOff>121355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2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106132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1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80205</xdr:rowOff>
    </xdr:from>
    <xdr:to>
      <xdr:col>22</xdr:col>
      <xdr:colOff>165100</xdr:colOff>
      <xdr:row>20</xdr:row>
      <xdr:rowOff>10355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8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166582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7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134755</xdr:rowOff>
    </xdr:from>
    <xdr:to>
      <xdr:col>19</xdr:col>
      <xdr:colOff>38100</xdr:colOff>
      <xdr:row>20</xdr:row>
      <xdr:rowOff>64905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43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49682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5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116553</xdr:rowOff>
    </xdr:from>
    <xdr:to>
      <xdr:col>15</xdr:col>
      <xdr:colOff>101600</xdr:colOff>
      <xdr:row>20</xdr:row>
      <xdr:rowOff>46703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2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31480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5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132683</xdr:rowOff>
    </xdr:from>
    <xdr:to>
      <xdr:col>29</xdr:col>
      <xdr:colOff>127000</xdr:colOff>
      <xdr:row>35</xdr:row>
      <xdr:rowOff>158645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743033"/>
          <a:ext cx="6477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132683</xdr:rowOff>
    </xdr:from>
    <xdr:to>
      <xdr:col>26</xdr:col>
      <xdr:colOff>50800</xdr:colOff>
      <xdr:row>35</xdr:row>
      <xdr:rowOff>208741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743033"/>
          <a:ext cx="698500" cy="7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132094</xdr:rowOff>
    </xdr:from>
    <xdr:to>
      <xdr:col>22</xdr:col>
      <xdr:colOff>114300</xdr:colOff>
      <xdr:row>35</xdr:row>
      <xdr:rowOff>208741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742444"/>
          <a:ext cx="6985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132094</xdr:rowOff>
    </xdr:from>
    <xdr:to>
      <xdr:col>18</xdr:col>
      <xdr:colOff>177800</xdr:colOff>
      <xdr:row>35</xdr:row>
      <xdr:rowOff>164164</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742444"/>
          <a:ext cx="698500" cy="3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107845</xdr:rowOff>
    </xdr:from>
    <xdr:to>
      <xdr:col>29</xdr:col>
      <xdr:colOff>177800</xdr:colOff>
      <xdr:row>35</xdr:row>
      <xdr:rowOff>209445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71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295822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56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81883</xdr:rowOff>
    </xdr:from>
    <xdr:to>
      <xdr:col>26</xdr:col>
      <xdr:colOff>101600</xdr:colOff>
      <xdr:row>35</xdr:row>
      <xdr:rowOff>183483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9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193660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46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157941</xdr:rowOff>
    </xdr:from>
    <xdr:to>
      <xdr:col>22</xdr:col>
      <xdr:colOff>165100</xdr:colOff>
      <xdr:row>35</xdr:row>
      <xdr:rowOff>259541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76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85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81294</xdr:rowOff>
    </xdr:from>
    <xdr:to>
      <xdr:col>19</xdr:col>
      <xdr:colOff>38100</xdr:colOff>
      <xdr:row>35</xdr:row>
      <xdr:rowOff>182894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9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167671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77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113364</xdr:rowOff>
    </xdr:from>
    <xdr:to>
      <xdr:col>15</xdr:col>
      <xdr:colOff>101600</xdr:colOff>
      <xdr:row>35</xdr:row>
      <xdr:rowOff>214964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72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199741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81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38640</xdr:rowOff>
    </xdr:from>
    <xdr:to>
      <xdr:col>24</xdr:col>
      <xdr:colOff>63500</xdr:colOff>
      <xdr:row>37</xdr:row>
      <xdr:rowOff>46736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2290"/>
          <a:ext cx="838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46736</xdr:rowOff>
    </xdr:from>
    <xdr:to>
      <xdr:col>19</xdr:col>
      <xdr:colOff>177800</xdr:colOff>
      <xdr:row>37</xdr:row>
      <xdr:rowOff>113754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0386"/>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113754</xdr:rowOff>
    </xdr:from>
    <xdr:to>
      <xdr:col>15</xdr:col>
      <xdr:colOff>50800</xdr:colOff>
      <xdr:row>38</xdr:row>
      <xdr:rowOff>76378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7404"/>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76378</xdr:rowOff>
    </xdr:from>
    <xdr:to>
      <xdr:col>10</xdr:col>
      <xdr:colOff>114300</xdr:colOff>
      <xdr:row>38</xdr:row>
      <xdr:rowOff>95294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1478"/>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159290</xdr:rowOff>
    </xdr:from>
    <xdr:to>
      <xdr:col>24</xdr:col>
      <xdr:colOff>114300</xdr:colOff>
      <xdr:row>37</xdr:row>
      <xdr:rowOff>89440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137717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167386</xdr:rowOff>
    </xdr:from>
    <xdr:to>
      <xdr:col>20</xdr:col>
      <xdr:colOff>38100</xdr:colOff>
      <xdr:row>37</xdr:row>
      <xdr:rowOff>97536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88663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62954</xdr:rowOff>
    </xdr:from>
    <xdr:to>
      <xdr:col>15</xdr:col>
      <xdr:colOff>101600</xdr:colOff>
      <xdr:row>37</xdr:row>
      <xdr:rowOff>164554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155681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25578</xdr:rowOff>
    </xdr:from>
    <xdr:to>
      <xdr:col>10</xdr:col>
      <xdr:colOff>165100</xdr:colOff>
      <xdr:row>38</xdr:row>
      <xdr:rowOff>127178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44494</xdr:rowOff>
    </xdr:from>
    <xdr:to>
      <xdr:col>6</xdr:col>
      <xdr:colOff>38100</xdr:colOff>
      <xdr:row>38</xdr:row>
      <xdr:rowOff>146094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137221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73972</xdr:rowOff>
    </xdr:from>
    <xdr:to>
      <xdr:col>24</xdr:col>
      <xdr:colOff>63500</xdr:colOff>
      <xdr:row>58</xdr:row>
      <xdr:rowOff>46518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6622"/>
          <a:ext cx="838200" cy="1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155169</xdr:rowOff>
    </xdr:from>
    <xdr:to>
      <xdr:col>19</xdr:col>
      <xdr:colOff>177800</xdr:colOff>
      <xdr:row>58</xdr:row>
      <xdr:rowOff>46518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27819"/>
          <a:ext cx="889000" cy="6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155169</xdr:rowOff>
    </xdr:from>
    <xdr:to>
      <xdr:col>15</xdr:col>
      <xdr:colOff>50800</xdr:colOff>
      <xdr:row>58</xdr:row>
      <xdr:rowOff>100936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7819"/>
          <a:ext cx="889000" cy="1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100936</xdr:rowOff>
    </xdr:from>
    <xdr:to>
      <xdr:col>10</xdr:col>
      <xdr:colOff>114300</xdr:colOff>
      <xdr:row>58</xdr:row>
      <xdr:rowOff>122283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5036"/>
          <a:ext cx="8890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23172</xdr:rowOff>
    </xdr:from>
    <xdr:to>
      <xdr:col>24</xdr:col>
      <xdr:colOff>114300</xdr:colOff>
      <xdr:row>57</xdr:row>
      <xdr:rowOff>124772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167168</xdr:rowOff>
    </xdr:from>
    <xdr:to>
      <xdr:col>20</xdr:col>
      <xdr:colOff>38100</xdr:colOff>
      <xdr:row>58</xdr:row>
      <xdr:rowOff>97318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88445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104369</xdr:rowOff>
    </xdr:from>
    <xdr:to>
      <xdr:col>15</xdr:col>
      <xdr:colOff>101600</xdr:colOff>
      <xdr:row>58</xdr:row>
      <xdr:rowOff>34519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25646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50136</xdr:rowOff>
    </xdr:from>
    <xdr:to>
      <xdr:col>10</xdr:col>
      <xdr:colOff>165100</xdr:colOff>
      <xdr:row>58</xdr:row>
      <xdr:rowOff>151736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142863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71483</xdr:rowOff>
    </xdr:from>
    <xdr:to>
      <xdr:col>6</xdr:col>
      <xdr:colOff>38100</xdr:colOff>
      <xdr:row>59</xdr:row>
      <xdr:rowOff>1633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35992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7469"/>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24181</xdr:rowOff>
    </xdr:from>
    <xdr:to>
      <xdr:col>19</xdr:col>
      <xdr:colOff>177800</xdr:colOff>
      <xdr:row>78</xdr:row>
      <xdr:rowOff>35992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9728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24181</xdr:rowOff>
    </xdr:from>
    <xdr:to>
      <xdr:col>15</xdr:col>
      <xdr:colOff>50800</xdr:colOff>
      <xdr:row>78</xdr:row>
      <xdr:rowOff>30238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7281"/>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125603</xdr:rowOff>
    </xdr:from>
    <xdr:to>
      <xdr:col>10</xdr:col>
      <xdr:colOff>114300</xdr:colOff>
      <xdr:row>78</xdr:row>
      <xdr:rowOff>30238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27253"/>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125019</xdr:rowOff>
    </xdr:from>
    <xdr:to>
      <xdr:col>24</xdr:col>
      <xdr:colOff>114300</xdr:colOff>
      <xdr:row>78</xdr:row>
      <xdr:rowOff>55169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147896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156642</xdr:rowOff>
    </xdr:from>
    <xdr:to>
      <xdr:col>20</xdr:col>
      <xdr:colOff>38100</xdr:colOff>
      <xdr:row>78</xdr:row>
      <xdr:rowOff>86792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103319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144831</xdr:rowOff>
    </xdr:from>
    <xdr:to>
      <xdr:col>15</xdr:col>
      <xdr:colOff>101600</xdr:colOff>
      <xdr:row>78</xdr:row>
      <xdr:rowOff>74981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66108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150888</xdr:rowOff>
    </xdr:from>
    <xdr:to>
      <xdr:col>10</xdr:col>
      <xdr:colOff>165100</xdr:colOff>
      <xdr:row>78</xdr:row>
      <xdr:rowOff>81038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72165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74803</xdr:rowOff>
    </xdr:from>
    <xdr:to>
      <xdr:col>6</xdr:col>
      <xdr:colOff>38100</xdr:colOff>
      <xdr:row>78</xdr:row>
      <xdr:rowOff>4953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167530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96560</xdr:rowOff>
    </xdr:from>
    <xdr:to>
      <xdr:col>24</xdr:col>
      <xdr:colOff>63500</xdr:colOff>
      <xdr:row>92</xdr:row>
      <xdr:rowOff>2899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698510"/>
          <a:ext cx="8382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96560</xdr:rowOff>
    </xdr:from>
    <xdr:to>
      <xdr:col>19</xdr:col>
      <xdr:colOff>177800</xdr:colOff>
      <xdr:row>93</xdr:row>
      <xdr:rowOff>115447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698510"/>
          <a:ext cx="889000" cy="3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115447</xdr:rowOff>
    </xdr:from>
    <xdr:to>
      <xdr:col>15</xdr:col>
      <xdr:colOff>50800</xdr:colOff>
      <xdr:row>94</xdr:row>
      <xdr:rowOff>78316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60297"/>
          <a:ext cx="8890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78316</xdr:rowOff>
    </xdr:from>
    <xdr:to>
      <xdr:col>10</xdr:col>
      <xdr:colOff>114300</xdr:colOff>
      <xdr:row>95</xdr:row>
      <xdr:rowOff>39759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94616"/>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123549</xdr:rowOff>
    </xdr:from>
    <xdr:to>
      <xdr:col>24</xdr:col>
      <xdr:colOff>114300</xdr:colOff>
      <xdr:row>92</xdr:row>
      <xdr:rowOff>53699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146426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7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45760</xdr:rowOff>
    </xdr:from>
    <xdr:to>
      <xdr:col>20</xdr:col>
      <xdr:colOff>38100</xdr:colOff>
      <xdr:row>91</xdr:row>
      <xdr:rowOff>147360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6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163887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42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64647</xdr:rowOff>
    </xdr:from>
    <xdr:to>
      <xdr:col>15</xdr:col>
      <xdr:colOff>101600</xdr:colOff>
      <xdr:row>93</xdr:row>
      <xdr:rowOff>166247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11324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8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27516</xdr:rowOff>
    </xdr:from>
    <xdr:to>
      <xdr:col>10</xdr:col>
      <xdr:colOff>165100</xdr:colOff>
      <xdr:row>94</xdr:row>
      <xdr:rowOff>129116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145643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160409</xdr:rowOff>
    </xdr:from>
    <xdr:to>
      <xdr:col>6</xdr:col>
      <xdr:colOff>38100</xdr:colOff>
      <xdr:row>95</xdr:row>
      <xdr:rowOff>90559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107086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5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8903</xdr:rowOff>
    </xdr:from>
    <xdr:to>
      <xdr:col>55</xdr:col>
      <xdr:colOff>0</xdr:colOff>
      <xdr:row>37</xdr:row>
      <xdr:rowOff>127600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52553"/>
          <a:ext cx="838200" cy="11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96507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9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39550</xdr:rowOff>
    </xdr:from>
    <xdr:to>
      <xdr:col>50</xdr:col>
      <xdr:colOff>114300</xdr:colOff>
      <xdr:row>37</xdr:row>
      <xdr:rowOff>127600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697400"/>
          <a:ext cx="889000" cy="77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60068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39550</xdr:rowOff>
    </xdr:from>
    <xdr:to>
      <xdr:col>45</xdr:col>
      <xdr:colOff>177800</xdr:colOff>
      <xdr:row>37</xdr:row>
      <xdr:rowOff>160389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697400"/>
          <a:ext cx="889000" cy="80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152993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160389</xdr:rowOff>
    </xdr:from>
    <xdr:to>
      <xdr:col>41</xdr:col>
      <xdr:colOff>50800</xdr:colOff>
      <xdr:row>38</xdr:row>
      <xdr:rowOff>36693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04039"/>
          <a:ext cx="889000" cy="4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129553</xdr:rowOff>
    </xdr:from>
    <xdr:to>
      <xdr:col>55</xdr:col>
      <xdr:colOff>50800</xdr:colOff>
      <xdr:row>37</xdr:row>
      <xdr:rowOff>59703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107980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76800</xdr:rowOff>
    </xdr:from>
    <xdr:to>
      <xdr:col>50</xdr:col>
      <xdr:colOff>165100</xdr:colOff>
      <xdr:row>38</xdr:row>
      <xdr:rowOff>6950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169526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160200</xdr:rowOff>
    </xdr:from>
    <xdr:to>
      <xdr:col>46</xdr:col>
      <xdr:colOff>38100</xdr:colOff>
      <xdr:row>33</xdr:row>
      <xdr:rowOff>90350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6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81477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73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109588</xdr:rowOff>
    </xdr:from>
    <xdr:to>
      <xdr:col>41</xdr:col>
      <xdr:colOff>101600</xdr:colOff>
      <xdr:row>38</xdr:row>
      <xdr:rowOff>39739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32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30866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157343</xdr:rowOff>
    </xdr:from>
    <xdr:to>
      <xdr:col>36</xdr:col>
      <xdr:colOff>165100</xdr:colOff>
      <xdr:row>38</xdr:row>
      <xdr:rowOff>87492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0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78620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34872</xdr:rowOff>
    </xdr:from>
    <xdr:to>
      <xdr:col>55</xdr:col>
      <xdr:colOff>0</xdr:colOff>
      <xdr:row>57</xdr:row>
      <xdr:rowOff>63599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36072"/>
          <a:ext cx="838200" cy="2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63599</xdr:rowOff>
    </xdr:from>
    <xdr:to>
      <xdr:col>50</xdr:col>
      <xdr:colOff>114300</xdr:colOff>
      <xdr:row>57</xdr:row>
      <xdr:rowOff>65191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36249"/>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93774</xdr:rowOff>
    </xdr:from>
    <xdr:to>
      <xdr:col>45</xdr:col>
      <xdr:colOff>177800</xdr:colOff>
      <xdr:row>57</xdr:row>
      <xdr:rowOff>65191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94974"/>
          <a:ext cx="889000" cy="14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108931</xdr:rowOff>
    </xdr:from>
    <xdr:to>
      <xdr:col>41</xdr:col>
      <xdr:colOff>50800</xdr:colOff>
      <xdr:row>56</xdr:row>
      <xdr:rowOff>93774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367231"/>
          <a:ext cx="889000" cy="3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73537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155522</xdr:rowOff>
    </xdr:from>
    <xdr:to>
      <xdr:col>55</xdr:col>
      <xdr:colOff>50800</xdr:colOff>
      <xdr:row>56</xdr:row>
      <xdr:rowOff>85672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6949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12799</xdr:rowOff>
    </xdr:from>
    <xdr:to>
      <xdr:col>50</xdr:col>
      <xdr:colOff>165100</xdr:colOff>
      <xdr:row>57</xdr:row>
      <xdr:rowOff>114399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105526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14391</xdr:rowOff>
    </xdr:from>
    <xdr:to>
      <xdr:col>46</xdr:col>
      <xdr:colOff>38100</xdr:colOff>
      <xdr:row>57</xdr:row>
      <xdr:rowOff>115991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8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107118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42974</xdr:rowOff>
    </xdr:from>
    <xdr:to>
      <xdr:col>41</xdr:col>
      <xdr:colOff>101600</xdr:colOff>
      <xdr:row>56</xdr:row>
      <xdr:rowOff>144574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135701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3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58131</xdr:rowOff>
    </xdr:from>
    <xdr:to>
      <xdr:col>36</xdr:col>
      <xdr:colOff>165100</xdr:colOff>
      <xdr:row>54</xdr:row>
      <xdr:rowOff>159731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4808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09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100457</xdr:rowOff>
    </xdr:from>
    <xdr:to>
      <xdr:col>55</xdr:col>
      <xdr:colOff>0</xdr:colOff>
      <xdr:row>78</xdr:row>
      <xdr:rowOff>16066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130657"/>
          <a:ext cx="838200" cy="2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115697</xdr:rowOff>
    </xdr:from>
    <xdr:to>
      <xdr:col>50</xdr:col>
      <xdr:colOff>114300</xdr:colOff>
      <xdr:row>78</xdr:row>
      <xdr:rowOff>16066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17347"/>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82956</xdr:rowOff>
    </xdr:from>
    <xdr:to>
      <xdr:col>45</xdr:col>
      <xdr:colOff>177800</xdr:colOff>
      <xdr:row>77</xdr:row>
      <xdr:rowOff>115697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84606"/>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39827</xdr:rowOff>
    </xdr:from>
    <xdr:to>
      <xdr:col>41</xdr:col>
      <xdr:colOff>50800</xdr:colOff>
      <xdr:row>77</xdr:row>
      <xdr:rowOff>82956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98577"/>
          <a:ext cx="889000" cy="3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49657</xdr:rowOff>
    </xdr:from>
    <xdr:to>
      <xdr:col>55</xdr:col>
      <xdr:colOff>50800</xdr:colOff>
      <xdr:row>76</xdr:row>
      <xdr:rowOff>151257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72534</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136716</xdr:rowOff>
    </xdr:from>
    <xdr:to>
      <xdr:col>50</xdr:col>
      <xdr:colOff>165100</xdr:colOff>
      <xdr:row>78</xdr:row>
      <xdr:rowOff>66866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83393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1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64897</xdr:rowOff>
    </xdr:from>
    <xdr:to>
      <xdr:col>46</xdr:col>
      <xdr:colOff>38100</xdr:colOff>
      <xdr:row>77</xdr:row>
      <xdr:rowOff>166497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11574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0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32156</xdr:rowOff>
    </xdr:from>
    <xdr:to>
      <xdr:col>41</xdr:col>
      <xdr:colOff>101600</xdr:colOff>
      <xdr:row>77</xdr:row>
      <xdr:rowOff>133756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150283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0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160477</xdr:rowOff>
    </xdr:from>
    <xdr:to>
      <xdr:col>36</xdr:col>
      <xdr:colOff>165100</xdr:colOff>
      <xdr:row>75</xdr:row>
      <xdr:rowOff>90627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8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107154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6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30962</xdr:rowOff>
    </xdr:from>
    <xdr:to>
      <xdr:col>55</xdr:col>
      <xdr:colOff>0</xdr:colOff>
      <xdr:row>98</xdr:row>
      <xdr:rowOff>132981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33062"/>
          <a:ext cx="838200" cy="10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169380</xdr:rowOff>
    </xdr:from>
    <xdr:to>
      <xdr:col>50</xdr:col>
      <xdr:colOff>114300</xdr:colOff>
      <xdr:row>98</xdr:row>
      <xdr:rowOff>30962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0003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5917</xdr:rowOff>
    </xdr:from>
    <xdr:to>
      <xdr:col>45</xdr:col>
      <xdr:colOff>177800</xdr:colOff>
      <xdr:row>97</xdr:row>
      <xdr:rowOff>169380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36567"/>
          <a:ext cx="889000" cy="1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29705</xdr:rowOff>
    </xdr:from>
    <xdr:to>
      <xdr:col>41</xdr:col>
      <xdr:colOff>50800</xdr:colOff>
      <xdr:row>97</xdr:row>
      <xdr:rowOff>5917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88905"/>
          <a:ext cx="889000" cy="1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132808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82181</xdr:rowOff>
    </xdr:from>
    <xdr:to>
      <xdr:col>55</xdr:col>
      <xdr:colOff>50800</xdr:colOff>
      <xdr:row>99</xdr:row>
      <xdr:rowOff>12331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168558</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151612</xdr:rowOff>
    </xdr:from>
    <xdr:to>
      <xdr:col>50</xdr:col>
      <xdr:colOff>165100</xdr:colOff>
      <xdr:row>98</xdr:row>
      <xdr:rowOff>81762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72889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118580</xdr:rowOff>
    </xdr:from>
    <xdr:to>
      <xdr:col>46</xdr:col>
      <xdr:colOff>38100</xdr:colOff>
      <xdr:row>98</xdr:row>
      <xdr:rowOff>48730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39857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126567</xdr:rowOff>
    </xdr:from>
    <xdr:to>
      <xdr:col>41</xdr:col>
      <xdr:colOff>101600</xdr:colOff>
      <xdr:row>97</xdr:row>
      <xdr:rowOff>56717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47844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150355</xdr:rowOff>
    </xdr:from>
    <xdr:to>
      <xdr:col>36</xdr:col>
      <xdr:colOff>165100</xdr:colOff>
      <xdr:row>96</xdr:row>
      <xdr:rowOff>80505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105684</xdr:rowOff>
    </xdr:from>
    <xdr:to>
      <xdr:col>85</xdr:col>
      <xdr:colOff>127000</xdr:colOff>
      <xdr:row>38</xdr:row>
      <xdr:rowOff>131333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20784"/>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131333</xdr:rowOff>
    </xdr:from>
    <xdr:to>
      <xdr:col>81</xdr:col>
      <xdr:colOff>50800</xdr:colOff>
      <xdr:row>38</xdr:row>
      <xdr:rowOff>136774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643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136774</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54884</xdr:rowOff>
    </xdr:from>
    <xdr:to>
      <xdr:col>85</xdr:col>
      <xdr:colOff>177800</xdr:colOff>
      <xdr:row>38</xdr:row>
      <xdr:rowOff>156484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80533</xdr:rowOff>
    </xdr:from>
    <xdr:to>
      <xdr:col>81</xdr:col>
      <xdr:colOff>101600</xdr:colOff>
      <xdr:row>39</xdr:row>
      <xdr:rowOff>10683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1810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85974</xdr:rowOff>
    </xdr:from>
    <xdr:to>
      <xdr:col>76</xdr:col>
      <xdr:colOff>165100</xdr:colOff>
      <xdr:row>39</xdr:row>
      <xdr:rowOff>16124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7251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143103</xdr:rowOff>
    </xdr:from>
    <xdr:to>
      <xdr:col>85</xdr:col>
      <xdr:colOff>127000</xdr:colOff>
      <xdr:row>76</xdr:row>
      <xdr:rowOff>147562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73303"/>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147562</xdr:rowOff>
    </xdr:from>
    <xdr:to>
      <xdr:col>81</xdr:col>
      <xdr:colOff>50800</xdr:colOff>
      <xdr:row>77</xdr:row>
      <xdr:rowOff>1308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7762"/>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152870</xdr:rowOff>
    </xdr:from>
    <xdr:to>
      <xdr:col>76</xdr:col>
      <xdr:colOff>114300</xdr:colOff>
      <xdr:row>77</xdr:row>
      <xdr:rowOff>1308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830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152870</xdr:rowOff>
    </xdr:from>
    <xdr:to>
      <xdr:col>71</xdr:col>
      <xdr:colOff>177800</xdr:colOff>
      <xdr:row>76</xdr:row>
      <xdr:rowOff>157962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83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92303</xdr:rowOff>
    </xdr:from>
    <xdr:to>
      <xdr:col>85</xdr:col>
      <xdr:colOff>177800</xdr:colOff>
      <xdr:row>77</xdr:row>
      <xdr:rowOff>22453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70730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96762</xdr:rowOff>
    </xdr:from>
    <xdr:to>
      <xdr:col>81</xdr:col>
      <xdr:colOff>101600</xdr:colOff>
      <xdr:row>77</xdr:row>
      <xdr:rowOff>26912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18039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121958</xdr:rowOff>
    </xdr:from>
    <xdr:to>
      <xdr:col>76</xdr:col>
      <xdr:colOff>165100</xdr:colOff>
      <xdr:row>77</xdr:row>
      <xdr:rowOff>52108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43235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102070</xdr:rowOff>
    </xdr:from>
    <xdr:to>
      <xdr:col>72</xdr:col>
      <xdr:colOff>38100</xdr:colOff>
      <xdr:row>77</xdr:row>
      <xdr:rowOff>32220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23347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107162</xdr:rowOff>
    </xdr:from>
    <xdr:to>
      <xdr:col>67</xdr:col>
      <xdr:colOff>101600</xdr:colOff>
      <xdr:row>77</xdr:row>
      <xdr:rowOff>37312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28439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5220</xdr:rowOff>
    </xdr:from>
    <xdr:to>
      <xdr:col>85</xdr:col>
      <xdr:colOff>127000</xdr:colOff>
      <xdr:row>98</xdr:row>
      <xdr:rowOff>59919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07320"/>
          <a:ext cx="8382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5220</xdr:rowOff>
    </xdr:from>
    <xdr:to>
      <xdr:col>81</xdr:col>
      <xdr:colOff>50800</xdr:colOff>
      <xdr:row>98</xdr:row>
      <xdr:rowOff>88685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07320"/>
          <a:ext cx="889000" cy="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59195</xdr:rowOff>
    </xdr:from>
    <xdr:to>
      <xdr:col>76</xdr:col>
      <xdr:colOff>114300</xdr:colOff>
      <xdr:row>98</xdr:row>
      <xdr:rowOff>88685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61295"/>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59195</xdr:rowOff>
    </xdr:from>
    <xdr:to>
      <xdr:col>71</xdr:col>
      <xdr:colOff>177800</xdr:colOff>
      <xdr:row>99</xdr:row>
      <xdr:rowOff>10249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61295"/>
          <a:ext cx="889000" cy="1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9119</xdr:rowOff>
    </xdr:from>
    <xdr:to>
      <xdr:col>85</xdr:col>
      <xdr:colOff>177800</xdr:colOff>
      <xdr:row>98</xdr:row>
      <xdr:rowOff>110719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158996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125870</xdr:rowOff>
    </xdr:from>
    <xdr:to>
      <xdr:col>81</xdr:col>
      <xdr:colOff>101600</xdr:colOff>
      <xdr:row>98</xdr:row>
      <xdr:rowOff>56020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47147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37885</xdr:rowOff>
    </xdr:from>
    <xdr:to>
      <xdr:col>76</xdr:col>
      <xdr:colOff>165100</xdr:colOff>
      <xdr:row>98</xdr:row>
      <xdr:rowOff>139485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130612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8395</xdr:rowOff>
    </xdr:from>
    <xdr:to>
      <xdr:col>72</xdr:col>
      <xdr:colOff>38100</xdr:colOff>
      <xdr:row>98</xdr:row>
      <xdr:rowOff>109995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101122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130899</xdr:rowOff>
    </xdr:from>
    <xdr:to>
      <xdr:col>67</xdr:col>
      <xdr:colOff>101600</xdr:colOff>
      <xdr:row>99</xdr:row>
      <xdr:rowOff>61049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52176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2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43917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9314"/>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40640</xdr:rowOff>
    </xdr:from>
    <xdr:to>
      <xdr:col>111</xdr:col>
      <xdr:colOff>177800</xdr:colOff>
      <xdr:row>59</xdr:row>
      <xdr:rowOff>43764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619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39039</xdr:rowOff>
    </xdr:from>
    <xdr:to>
      <xdr:col>107</xdr:col>
      <xdr:colOff>50800</xdr:colOff>
      <xdr:row>59</xdr:row>
      <xdr:rowOff>40640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458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37630</xdr:rowOff>
    </xdr:from>
    <xdr:to>
      <xdr:col>102</xdr:col>
      <xdr:colOff>114300</xdr:colOff>
      <xdr:row>59</xdr:row>
      <xdr:rowOff>39039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3180"/>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3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164414</xdr:rowOff>
    </xdr:from>
    <xdr:to>
      <xdr:col>112</xdr:col>
      <xdr:colOff>38100</xdr:colOff>
      <xdr:row>59</xdr:row>
      <xdr:rowOff>94564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85691</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161290</xdr:rowOff>
    </xdr:from>
    <xdr:to>
      <xdr:col>107</xdr:col>
      <xdr:colOff>101600</xdr:colOff>
      <xdr:row>59</xdr:row>
      <xdr:rowOff>91440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82567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159689</xdr:rowOff>
    </xdr:from>
    <xdr:to>
      <xdr:col>102</xdr:col>
      <xdr:colOff>165100</xdr:colOff>
      <xdr:row>59</xdr:row>
      <xdr:rowOff>89839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80966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158280</xdr:rowOff>
    </xdr:from>
    <xdr:to>
      <xdr:col>98</xdr:col>
      <xdr:colOff>38100</xdr:colOff>
      <xdr:row>59</xdr:row>
      <xdr:rowOff>88430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79557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151000</xdr:rowOff>
    </xdr:from>
    <xdr:to>
      <xdr:col>116</xdr:col>
      <xdr:colOff>63500</xdr:colOff>
      <xdr:row>78</xdr:row>
      <xdr:rowOff>56327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81200"/>
          <a:ext cx="838200" cy="2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56327</xdr:rowOff>
    </xdr:from>
    <xdr:to>
      <xdr:col>111</xdr:col>
      <xdr:colOff>177800</xdr:colOff>
      <xdr:row>78</xdr:row>
      <xdr:rowOff>79905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429427"/>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165826</xdr:rowOff>
    </xdr:from>
    <xdr:to>
      <xdr:col>107</xdr:col>
      <xdr:colOff>50800</xdr:colOff>
      <xdr:row>78</xdr:row>
      <xdr:rowOff>79905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853126"/>
          <a:ext cx="889000" cy="5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165826</xdr:rowOff>
    </xdr:from>
    <xdr:to>
      <xdr:col>102</xdr:col>
      <xdr:colOff>114300</xdr:colOff>
      <xdr:row>77</xdr:row>
      <xdr:rowOff>100185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53126"/>
          <a:ext cx="889000" cy="4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100200</xdr:rowOff>
    </xdr:from>
    <xdr:to>
      <xdr:col>116</xdr:col>
      <xdr:colOff>114300</xdr:colOff>
      <xdr:row>77</xdr:row>
      <xdr:rowOff>30350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78627</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0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5527</xdr:rowOff>
    </xdr:from>
    <xdr:to>
      <xdr:col>112</xdr:col>
      <xdr:colOff>38100</xdr:colOff>
      <xdr:row>78</xdr:row>
      <xdr:rowOff>107127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3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98254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47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29105</xdr:rowOff>
    </xdr:from>
    <xdr:to>
      <xdr:col>107</xdr:col>
      <xdr:colOff>101600</xdr:colOff>
      <xdr:row>78</xdr:row>
      <xdr:rowOff>130705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121832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4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115026</xdr:rowOff>
    </xdr:from>
    <xdr:to>
      <xdr:col>102</xdr:col>
      <xdr:colOff>165100</xdr:colOff>
      <xdr:row>75</xdr:row>
      <xdr:rowOff>45176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36303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49385</xdr:rowOff>
    </xdr:from>
    <xdr:to>
      <xdr:col>98</xdr:col>
      <xdr:colOff>38100</xdr:colOff>
      <xdr:row>77</xdr:row>
      <xdr:rowOff>150985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142112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58,305</a:t>
          </a:r>
          <a:r>
            <a:rPr kumimoji="1" lang="ja-JP" altLang="ja-JP" sz="1100">
              <a:solidFill>
                <a:schemeClr val="dk1"/>
              </a:solidFill>
              <a:effectLst/>
              <a:latin typeface="+mn-lt"/>
              <a:ea typeface="+mn-ea"/>
              <a:cs typeface="+mn-cs"/>
            </a:rPr>
            <a:t>円と前年度より増加した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、現在においても類似団体平均を下回る水準で推移してきている。今後も行政需要に応じた事務事業の見直し及び効率化により市民サービスの更なる向上を目指すととも</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、適正な定員管理を図っていく。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前年度より減少したものの</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179,067</a:t>
          </a:r>
          <a:r>
            <a:rPr kumimoji="1" lang="ja-JP" altLang="ja-JP" sz="1100">
              <a:solidFill>
                <a:schemeClr val="dk1"/>
              </a:solidFill>
              <a:effectLst/>
              <a:latin typeface="+mn-lt"/>
              <a:ea typeface="+mn-ea"/>
              <a:cs typeface="+mn-cs"/>
            </a:rPr>
            <a:t>円と類似団体内において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番目に高い水準となっており、特に障がい福祉サービス費等給付費、生活保護費等が増加している。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49,665</a:t>
          </a:r>
          <a:r>
            <a:rPr kumimoji="1" lang="ja-JP" altLang="ja-JP" sz="1100">
              <a:solidFill>
                <a:schemeClr val="dk1"/>
              </a:solidFill>
              <a:effectLst/>
              <a:latin typeface="+mn-lt"/>
              <a:ea typeface="+mn-ea"/>
              <a:cs typeface="+mn-cs"/>
            </a:rPr>
            <a:t>円と前年度より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子育て世帯等臨時特別支援事業に係る精算金の皆増や消費喚起事業の皆増</a:t>
          </a:r>
          <a:r>
            <a:rPr kumimoji="1" lang="ja-JP" altLang="ja-JP" sz="1100">
              <a:solidFill>
                <a:schemeClr val="dk1"/>
              </a:solidFill>
              <a:effectLst/>
              <a:latin typeface="+mn-lt"/>
              <a:ea typeface="+mn-ea"/>
              <a:cs typeface="+mn-cs"/>
            </a:rPr>
            <a:t>が大きな要因であり、全国的な傾向となっている。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繰出金は、住民一人当たり</a:t>
          </a:r>
          <a:r>
            <a:rPr kumimoji="1" lang="en-US" altLang="ja-JP" sz="1100">
              <a:solidFill>
                <a:schemeClr val="dk1"/>
              </a:solidFill>
              <a:effectLst/>
              <a:latin typeface="+mn-lt"/>
              <a:ea typeface="+mn-ea"/>
              <a:cs typeface="+mn-cs"/>
            </a:rPr>
            <a:t>34,154</a:t>
          </a:r>
          <a:r>
            <a:rPr kumimoji="1" lang="ja-JP" altLang="ja-JP" sz="1100">
              <a:solidFill>
                <a:schemeClr val="dk1"/>
              </a:solidFill>
              <a:effectLst/>
              <a:latin typeface="+mn-lt"/>
              <a:ea typeface="+mn-ea"/>
              <a:cs typeface="+mn-cs"/>
            </a:rPr>
            <a:t>円と前年度より増加した。増加した主な要因は国民健康保険特別会計への</a:t>
          </a:r>
          <a:r>
            <a:rPr lang="ja-JP" altLang="ja-JP" sz="1100">
              <a:solidFill>
                <a:schemeClr val="dk1"/>
              </a:solidFill>
              <a:effectLst/>
              <a:latin typeface="+mn-lt"/>
              <a:ea typeface="+mn-ea"/>
              <a:cs typeface="+mn-cs"/>
            </a:rPr>
            <a:t>繰出金の</a:t>
          </a:r>
          <a:r>
            <a:rPr kumimoji="1" lang="ja-JP" altLang="ja-JP" sz="1100">
              <a:solidFill>
                <a:schemeClr val="dk1"/>
              </a:solidFill>
              <a:effectLst/>
              <a:latin typeface="+mn-lt"/>
              <a:ea typeface="+mn-ea"/>
              <a:cs typeface="+mn-cs"/>
            </a:rPr>
            <a:t>増であり、国民健康保険税の適正化を図ることなどにより、普通会計の負担額を抑制するよう努めていく。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35458</xdr:rowOff>
    </xdr:from>
    <xdr:to>
      <xdr:col>24</xdr:col>
      <xdr:colOff>63500</xdr:colOff>
      <xdr:row>35</xdr:row>
      <xdr:rowOff>67005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6208"/>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35458</xdr:rowOff>
    </xdr:from>
    <xdr:to>
      <xdr:col>19</xdr:col>
      <xdr:colOff>177800</xdr:colOff>
      <xdr:row>35</xdr:row>
      <xdr:rowOff>40031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3620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1169</xdr:rowOff>
    </xdr:from>
    <xdr:to>
      <xdr:col>15</xdr:col>
      <xdr:colOff>50800</xdr:colOff>
      <xdr:row>35</xdr:row>
      <xdr:rowOff>40031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0191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1169</xdr:rowOff>
    </xdr:from>
    <xdr:to>
      <xdr:col>10</xdr:col>
      <xdr:colOff>114300</xdr:colOff>
      <xdr:row>35</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191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39082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156108</xdr:rowOff>
    </xdr:from>
    <xdr:to>
      <xdr:col>20</xdr:col>
      <xdr:colOff>38100</xdr:colOff>
      <xdr:row>35</xdr:row>
      <xdr:rowOff>86258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102785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160681</xdr:rowOff>
    </xdr:from>
    <xdr:to>
      <xdr:col>15</xdr:col>
      <xdr:colOff>101600</xdr:colOff>
      <xdr:row>35</xdr:row>
      <xdr:rowOff>90831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81958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121819</xdr:rowOff>
    </xdr:from>
    <xdr:to>
      <xdr:col>10</xdr:col>
      <xdr:colOff>165100</xdr:colOff>
      <xdr:row>35</xdr:row>
      <xdr:rowOff>51969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43096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138735</xdr:rowOff>
    </xdr:from>
    <xdr:to>
      <xdr:col>6</xdr:col>
      <xdr:colOff>38100</xdr:colOff>
      <xdr:row>35</xdr:row>
      <xdr:rowOff>68885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60012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79632</xdr:rowOff>
    </xdr:from>
    <xdr:to>
      <xdr:col>24</xdr:col>
      <xdr:colOff>63500</xdr:colOff>
      <xdr:row>56</xdr:row>
      <xdr:rowOff>170127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0832"/>
          <a:ext cx="838200" cy="9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106858</xdr:rowOff>
    </xdr:from>
    <xdr:to>
      <xdr:col>19</xdr:col>
      <xdr:colOff>177800</xdr:colOff>
      <xdr:row>56</xdr:row>
      <xdr:rowOff>170127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22258"/>
          <a:ext cx="889000" cy="7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106858</xdr:rowOff>
    </xdr:from>
    <xdr:to>
      <xdr:col>15</xdr:col>
      <xdr:colOff>50800</xdr:colOff>
      <xdr:row>57</xdr:row>
      <xdr:rowOff>62631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22258"/>
          <a:ext cx="889000" cy="8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146733</xdr:rowOff>
    </xdr:from>
    <xdr:to>
      <xdr:col>10</xdr:col>
      <xdr:colOff>114300</xdr:colOff>
      <xdr:row>57</xdr:row>
      <xdr:rowOff>62631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76483"/>
          <a:ext cx="889000" cy="25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28832</xdr:rowOff>
    </xdr:from>
    <xdr:to>
      <xdr:col>24</xdr:col>
      <xdr:colOff>114300</xdr:colOff>
      <xdr:row>56</xdr:row>
      <xdr:rowOff>130432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7259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119327</xdr:rowOff>
    </xdr:from>
    <xdr:to>
      <xdr:col>20</xdr:col>
      <xdr:colOff>38100</xdr:colOff>
      <xdr:row>57</xdr:row>
      <xdr:rowOff>49477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40604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56058</xdr:rowOff>
    </xdr:from>
    <xdr:to>
      <xdr:col>15</xdr:col>
      <xdr:colOff>101600</xdr:colOff>
      <xdr:row>52</xdr:row>
      <xdr:rowOff>157658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148785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6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11831</xdr:rowOff>
    </xdr:from>
    <xdr:to>
      <xdr:col>10</xdr:col>
      <xdr:colOff>165100</xdr:colOff>
      <xdr:row>57</xdr:row>
      <xdr:rowOff>113431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104558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95933</xdr:rowOff>
    </xdr:from>
    <xdr:to>
      <xdr:col>6</xdr:col>
      <xdr:colOff>38100</xdr:colOff>
      <xdr:row>56</xdr:row>
      <xdr:rowOff>26083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42610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111491</xdr:rowOff>
    </xdr:from>
    <xdr:to>
      <xdr:col>24</xdr:col>
      <xdr:colOff>63500</xdr:colOff>
      <xdr:row>72</xdr:row>
      <xdr:rowOff>162705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55891"/>
          <a:ext cx="838200" cy="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162705</xdr:rowOff>
    </xdr:from>
    <xdr:to>
      <xdr:col>19</xdr:col>
      <xdr:colOff>177800</xdr:colOff>
      <xdr:row>74</xdr:row>
      <xdr:rowOff>142291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07105"/>
          <a:ext cx="889000" cy="32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125664</xdr:rowOff>
    </xdr:from>
    <xdr:to>
      <xdr:col>15</xdr:col>
      <xdr:colOff>50800</xdr:colOff>
      <xdr:row>74</xdr:row>
      <xdr:rowOff>142291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12964"/>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24723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125664</xdr:rowOff>
    </xdr:from>
    <xdr:to>
      <xdr:col>10</xdr:col>
      <xdr:colOff>114300</xdr:colOff>
      <xdr:row>76</xdr:row>
      <xdr:rowOff>6091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12964"/>
          <a:ext cx="889000" cy="2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107476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60691</xdr:rowOff>
    </xdr:from>
    <xdr:to>
      <xdr:col>24</xdr:col>
      <xdr:colOff>114300</xdr:colOff>
      <xdr:row>72</xdr:row>
      <xdr:rowOff>162291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0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83568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5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111905</xdr:rowOff>
    </xdr:from>
    <xdr:to>
      <xdr:col>20</xdr:col>
      <xdr:colOff>38100</xdr:colOff>
      <xdr:row>73</xdr:row>
      <xdr:rowOff>42055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58582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3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91491</xdr:rowOff>
    </xdr:from>
    <xdr:to>
      <xdr:col>15</xdr:col>
      <xdr:colOff>101600</xdr:colOff>
      <xdr:row>75</xdr:row>
      <xdr:rowOff>21641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38168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5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74864</xdr:rowOff>
    </xdr:from>
    <xdr:to>
      <xdr:col>10</xdr:col>
      <xdr:colOff>165100</xdr:colOff>
      <xdr:row>75</xdr:row>
      <xdr:rowOff>5014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21541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3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126741</xdr:rowOff>
    </xdr:from>
    <xdr:to>
      <xdr:col>6</xdr:col>
      <xdr:colOff>38100</xdr:colOff>
      <xdr:row>76</xdr:row>
      <xdr:rowOff>56891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73418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147534</xdr:rowOff>
    </xdr:from>
    <xdr:to>
      <xdr:col>24</xdr:col>
      <xdr:colOff>63500</xdr:colOff>
      <xdr:row>97</xdr:row>
      <xdr:rowOff>163855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78184"/>
          <a:ext cx="8382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163855</xdr:rowOff>
    </xdr:from>
    <xdr:to>
      <xdr:col>19</xdr:col>
      <xdr:colOff>177800</xdr:colOff>
      <xdr:row>98</xdr:row>
      <xdr:rowOff>45189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94505"/>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45189</xdr:rowOff>
    </xdr:from>
    <xdr:to>
      <xdr:col>15</xdr:col>
      <xdr:colOff>50800</xdr:colOff>
      <xdr:row>98</xdr:row>
      <xdr:rowOff>53426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7289"/>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156589</xdr:rowOff>
    </xdr:from>
    <xdr:to>
      <xdr:col>15</xdr:col>
      <xdr:colOff>101600</xdr:colOff>
      <xdr:row>97</xdr:row>
      <xdr:rowOff>86739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1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103266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53426</xdr:rowOff>
    </xdr:from>
    <xdr:to>
      <xdr:col>10</xdr:col>
      <xdr:colOff>114300</xdr:colOff>
      <xdr:row>98</xdr:row>
      <xdr:rowOff>60421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5552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10071</xdr:rowOff>
    </xdr:from>
    <xdr:to>
      <xdr:col>10</xdr:col>
      <xdr:colOff>165100</xdr:colOff>
      <xdr:row>97</xdr:row>
      <xdr:rowOff>111671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25288</xdr:rowOff>
    </xdr:from>
    <xdr:to>
      <xdr:col>6</xdr:col>
      <xdr:colOff>38100</xdr:colOff>
      <xdr:row>97</xdr:row>
      <xdr:rowOff>126888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143415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96734</xdr:rowOff>
    </xdr:from>
    <xdr:to>
      <xdr:col>24</xdr:col>
      <xdr:colOff>114300</xdr:colOff>
      <xdr:row>98</xdr:row>
      <xdr:rowOff>26884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11661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113055</xdr:rowOff>
    </xdr:from>
    <xdr:to>
      <xdr:col>20</xdr:col>
      <xdr:colOff>38100</xdr:colOff>
      <xdr:row>98</xdr:row>
      <xdr:rowOff>43205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34332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165839</xdr:rowOff>
    </xdr:from>
    <xdr:to>
      <xdr:col>15</xdr:col>
      <xdr:colOff>101600</xdr:colOff>
      <xdr:row>98</xdr:row>
      <xdr:rowOff>95989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87116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2626</xdr:rowOff>
    </xdr:from>
    <xdr:to>
      <xdr:col>10</xdr:col>
      <xdr:colOff>165100</xdr:colOff>
      <xdr:row>98</xdr:row>
      <xdr:rowOff>104226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95353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9621</xdr:rowOff>
    </xdr:from>
    <xdr:to>
      <xdr:col>6</xdr:col>
      <xdr:colOff>38100</xdr:colOff>
      <xdr:row>98</xdr:row>
      <xdr:rowOff>111221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102348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38</xdr:row>
      <xdr:rowOff>101981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0908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101981</xdr:rowOff>
    </xdr:from>
    <xdr:to>
      <xdr:col>50</xdr:col>
      <xdr:colOff>114300</xdr:colOff>
      <xdr:row>38</xdr:row>
      <xdr:rowOff>109220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1708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109220</xdr:rowOff>
    </xdr:from>
    <xdr:to>
      <xdr:col>45</xdr:col>
      <xdr:colOff>177800</xdr:colOff>
      <xdr:row>38</xdr:row>
      <xdr:rowOff>134366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243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134366</xdr:rowOff>
    </xdr:from>
    <xdr:to>
      <xdr:col>41</xdr:col>
      <xdr:colOff>50800</xdr:colOff>
      <xdr:row>38</xdr:row>
      <xdr:rowOff>134747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494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129557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7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51181</xdr:rowOff>
    </xdr:from>
    <xdr:to>
      <xdr:col>50</xdr:col>
      <xdr:colOff>165100</xdr:colOff>
      <xdr:row>38</xdr:row>
      <xdr:rowOff>152781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143908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58420</xdr:rowOff>
    </xdr:from>
    <xdr:to>
      <xdr:col>46</xdr:col>
      <xdr:colOff>38100</xdr:colOff>
      <xdr:row>38</xdr:row>
      <xdr:rowOff>160020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151147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83566</xdr:rowOff>
    </xdr:from>
    <xdr:to>
      <xdr:col>41</xdr:col>
      <xdr:colOff>101600</xdr:colOff>
      <xdr:row>39</xdr:row>
      <xdr:rowOff>13716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83947</xdr:rowOff>
    </xdr:from>
    <xdr:to>
      <xdr:col>36</xdr:col>
      <xdr:colOff>165100</xdr:colOff>
      <xdr:row>39</xdr:row>
      <xdr:rowOff>14097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5224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81712</xdr:rowOff>
    </xdr:from>
    <xdr:to>
      <xdr:col>55</xdr:col>
      <xdr:colOff>0</xdr:colOff>
      <xdr:row>58</xdr:row>
      <xdr:rowOff>125660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25812"/>
          <a:ext cx="8382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81712</xdr:rowOff>
    </xdr:from>
    <xdr:to>
      <xdr:col>50</xdr:col>
      <xdr:colOff>114300</xdr:colOff>
      <xdr:row>58</xdr:row>
      <xdr:rowOff>154007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5812"/>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136633</xdr:rowOff>
    </xdr:from>
    <xdr:to>
      <xdr:col>45</xdr:col>
      <xdr:colOff>177800</xdr:colOff>
      <xdr:row>58</xdr:row>
      <xdr:rowOff>154007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8073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89980</xdr:rowOff>
    </xdr:from>
    <xdr:to>
      <xdr:col>41</xdr:col>
      <xdr:colOff>50800</xdr:colOff>
      <xdr:row>58</xdr:row>
      <xdr:rowOff>136633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34080"/>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74860</xdr:rowOff>
    </xdr:from>
    <xdr:to>
      <xdr:col>55</xdr:col>
      <xdr:colOff>50800</xdr:colOff>
      <xdr:row>59</xdr:row>
      <xdr:rowOff>5010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30912</xdr:rowOff>
    </xdr:from>
    <xdr:to>
      <xdr:col>50</xdr:col>
      <xdr:colOff>165100</xdr:colOff>
      <xdr:row>58</xdr:row>
      <xdr:rowOff>132512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149039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75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103207</xdr:rowOff>
    </xdr:from>
    <xdr:to>
      <xdr:col>46</xdr:col>
      <xdr:colOff>38100</xdr:colOff>
      <xdr:row>59</xdr:row>
      <xdr:rowOff>33357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24484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85833</xdr:rowOff>
    </xdr:from>
    <xdr:to>
      <xdr:col>41</xdr:col>
      <xdr:colOff>101600</xdr:colOff>
      <xdr:row>59</xdr:row>
      <xdr:rowOff>15983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7110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2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39180</xdr:rowOff>
    </xdr:from>
    <xdr:to>
      <xdr:col>36</xdr:col>
      <xdr:colOff>165100</xdr:colOff>
      <xdr:row>58</xdr:row>
      <xdr:rowOff>140780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131907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98210</xdr:rowOff>
    </xdr:from>
    <xdr:to>
      <xdr:col>55</xdr:col>
      <xdr:colOff>0</xdr:colOff>
      <xdr:row>78</xdr:row>
      <xdr:rowOff>143090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99860"/>
          <a:ext cx="838200" cy="2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98858</xdr:rowOff>
    </xdr:from>
    <xdr:to>
      <xdr:col>50</xdr:col>
      <xdr:colOff>114300</xdr:colOff>
      <xdr:row>78</xdr:row>
      <xdr:rowOff>143090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00508"/>
          <a:ext cx="889000" cy="2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98858</xdr:rowOff>
    </xdr:from>
    <xdr:to>
      <xdr:col>45</xdr:col>
      <xdr:colOff>177800</xdr:colOff>
      <xdr:row>78</xdr:row>
      <xdr:rowOff>115354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00508"/>
          <a:ext cx="889000" cy="1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115354</xdr:rowOff>
    </xdr:from>
    <xdr:to>
      <xdr:col>41</xdr:col>
      <xdr:colOff>50800</xdr:colOff>
      <xdr:row>78</xdr:row>
      <xdr:rowOff>129223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88454"/>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47410</xdr:rowOff>
    </xdr:from>
    <xdr:to>
      <xdr:col>55</xdr:col>
      <xdr:colOff>50800</xdr:colOff>
      <xdr:row>77</xdr:row>
      <xdr:rowOff>149010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25837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92290</xdr:rowOff>
    </xdr:from>
    <xdr:to>
      <xdr:col>50</xdr:col>
      <xdr:colOff>165100</xdr:colOff>
      <xdr:row>79</xdr:row>
      <xdr:rowOff>22440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13567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5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48058</xdr:rowOff>
    </xdr:from>
    <xdr:to>
      <xdr:col>46</xdr:col>
      <xdr:colOff>38100</xdr:colOff>
      <xdr:row>77</xdr:row>
      <xdr:rowOff>149658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140785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64554</xdr:rowOff>
    </xdr:from>
    <xdr:to>
      <xdr:col>41</xdr:col>
      <xdr:colOff>101600</xdr:colOff>
      <xdr:row>78</xdr:row>
      <xdr:rowOff>166154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157281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78423</xdr:rowOff>
    </xdr:from>
    <xdr:to>
      <xdr:col>36</xdr:col>
      <xdr:colOff>165100</xdr:colOff>
      <xdr:row>79</xdr:row>
      <xdr:rowOff>8573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171150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157890</xdr:rowOff>
    </xdr:from>
    <xdr:to>
      <xdr:col>55</xdr:col>
      <xdr:colOff>0</xdr:colOff>
      <xdr:row>98</xdr:row>
      <xdr:rowOff>142704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88540"/>
          <a:ext cx="838200" cy="1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142704</xdr:rowOff>
    </xdr:from>
    <xdr:to>
      <xdr:col>50</xdr:col>
      <xdr:colOff>114300</xdr:colOff>
      <xdr:row>98</xdr:row>
      <xdr:rowOff>161271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44804"/>
          <a:ext cx="889000" cy="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58824</xdr:rowOff>
    </xdr:from>
    <xdr:to>
      <xdr:col>45</xdr:col>
      <xdr:colOff>177800</xdr:colOff>
      <xdr:row>98</xdr:row>
      <xdr:rowOff>161271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60924"/>
          <a:ext cx="889000" cy="10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58824</xdr:rowOff>
    </xdr:from>
    <xdr:to>
      <xdr:col>41</xdr:col>
      <xdr:colOff>50800</xdr:colOff>
      <xdr:row>98</xdr:row>
      <xdr:rowOff>119126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60924"/>
          <a:ext cx="8890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107090</xdr:rowOff>
    </xdr:from>
    <xdr:to>
      <xdr:col>55</xdr:col>
      <xdr:colOff>50800</xdr:colOff>
      <xdr:row>98</xdr:row>
      <xdr:rowOff>37240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3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85517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91904</xdr:rowOff>
    </xdr:from>
    <xdr:to>
      <xdr:col>50</xdr:col>
      <xdr:colOff>165100</xdr:colOff>
      <xdr:row>99</xdr:row>
      <xdr:rowOff>22054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13181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110471</xdr:rowOff>
    </xdr:from>
    <xdr:to>
      <xdr:col>46</xdr:col>
      <xdr:colOff>38100</xdr:colOff>
      <xdr:row>99</xdr:row>
      <xdr:rowOff>40621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9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31748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8024</xdr:rowOff>
    </xdr:from>
    <xdr:to>
      <xdr:col>41</xdr:col>
      <xdr:colOff>101600</xdr:colOff>
      <xdr:row>98</xdr:row>
      <xdr:rowOff>109624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100751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68326</xdr:rowOff>
    </xdr:from>
    <xdr:to>
      <xdr:col>36</xdr:col>
      <xdr:colOff>165100</xdr:colOff>
      <xdr:row>98</xdr:row>
      <xdr:rowOff>169926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161053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149621</xdr:rowOff>
    </xdr:from>
    <xdr:to>
      <xdr:col>85</xdr:col>
      <xdr:colOff>127000</xdr:colOff>
      <xdr:row>39</xdr:row>
      <xdr:rowOff>71028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64721"/>
          <a:ext cx="8382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69520</xdr:rowOff>
    </xdr:from>
    <xdr:to>
      <xdr:col>81</xdr:col>
      <xdr:colOff>50800</xdr:colOff>
      <xdr:row>39</xdr:row>
      <xdr:rowOff>71028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75607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47300</xdr:rowOff>
    </xdr:from>
    <xdr:to>
      <xdr:col>76</xdr:col>
      <xdr:colOff>114300</xdr:colOff>
      <xdr:row>39</xdr:row>
      <xdr:rowOff>69520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733850"/>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47300</xdr:rowOff>
    </xdr:from>
    <xdr:to>
      <xdr:col>71</xdr:col>
      <xdr:colOff>177800</xdr:colOff>
      <xdr:row>39</xdr:row>
      <xdr:rowOff>55758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73385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98821</xdr:rowOff>
    </xdr:from>
    <xdr:to>
      <xdr:col>85</xdr:col>
      <xdr:colOff>177800</xdr:colOff>
      <xdr:row>39</xdr:row>
      <xdr:rowOff>28971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13748</xdr:rowOff>
    </xdr:from>
    <xdr:ext cx="469744"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20228</xdr:rowOff>
    </xdr:from>
    <xdr:to>
      <xdr:col>81</xdr:col>
      <xdr:colOff>101600</xdr:colOff>
      <xdr:row>39</xdr:row>
      <xdr:rowOff>121828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7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112955</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46428" y="67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18720</xdr:rowOff>
    </xdr:from>
    <xdr:to>
      <xdr:col>76</xdr:col>
      <xdr:colOff>165100</xdr:colOff>
      <xdr:row>39</xdr:row>
      <xdr:rowOff>120320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7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111447</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57428" y="67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167950</xdr:rowOff>
    </xdr:from>
    <xdr:to>
      <xdr:col>72</xdr:col>
      <xdr:colOff>38100</xdr:colOff>
      <xdr:row>39</xdr:row>
      <xdr:rowOff>98100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89227</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68428" y="67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4958</xdr:rowOff>
    </xdr:from>
    <xdr:to>
      <xdr:col>67</xdr:col>
      <xdr:colOff>101600</xdr:colOff>
      <xdr:row>39</xdr:row>
      <xdr:rowOff>106558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97685</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79428" y="67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36296</xdr:rowOff>
    </xdr:from>
    <xdr:to>
      <xdr:col>85</xdr:col>
      <xdr:colOff>127000</xdr:colOff>
      <xdr:row>56</xdr:row>
      <xdr:rowOff>13646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294596"/>
          <a:ext cx="838200" cy="3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96114</xdr:rowOff>
    </xdr:from>
    <xdr:to>
      <xdr:col>81</xdr:col>
      <xdr:colOff>50800</xdr:colOff>
      <xdr:row>56</xdr:row>
      <xdr:rowOff>13646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354414"/>
          <a:ext cx="889000" cy="2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150235</xdr:rowOff>
    </xdr:from>
    <xdr:to>
      <xdr:col>76</xdr:col>
      <xdr:colOff>114300</xdr:colOff>
      <xdr:row>54</xdr:row>
      <xdr:rowOff>96114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37085"/>
          <a:ext cx="889000" cy="1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150235</xdr:rowOff>
    </xdr:from>
    <xdr:to>
      <xdr:col>71</xdr:col>
      <xdr:colOff>177800</xdr:colOff>
      <xdr:row>54</xdr:row>
      <xdr:rowOff>10770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37085"/>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156946</xdr:rowOff>
    </xdr:from>
    <xdr:to>
      <xdr:col>85</xdr:col>
      <xdr:colOff>177800</xdr:colOff>
      <xdr:row>54</xdr:row>
      <xdr:rowOff>87096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8373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134296</xdr:rowOff>
    </xdr:from>
    <xdr:to>
      <xdr:col>81</xdr:col>
      <xdr:colOff>101600</xdr:colOff>
      <xdr:row>56</xdr:row>
      <xdr:rowOff>64446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80973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45314</xdr:rowOff>
    </xdr:from>
    <xdr:to>
      <xdr:col>76</xdr:col>
      <xdr:colOff>165100</xdr:colOff>
      <xdr:row>54</xdr:row>
      <xdr:rowOff>146914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163441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99435</xdr:rowOff>
    </xdr:from>
    <xdr:to>
      <xdr:col>72</xdr:col>
      <xdr:colOff>38100</xdr:colOff>
      <xdr:row>54</xdr:row>
      <xdr:rowOff>29585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46112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131420</xdr:rowOff>
    </xdr:from>
    <xdr:to>
      <xdr:col>67</xdr:col>
      <xdr:colOff>101600</xdr:colOff>
      <xdr:row>54</xdr:row>
      <xdr:rowOff>61570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1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78097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9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105685</xdr:rowOff>
    </xdr:from>
    <xdr:to>
      <xdr:col>85</xdr:col>
      <xdr:colOff>127000</xdr:colOff>
      <xdr:row>78</xdr:row>
      <xdr:rowOff>131333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78785"/>
          <a:ext cx="8382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131333</xdr:rowOff>
    </xdr:from>
    <xdr:to>
      <xdr:col>81</xdr:col>
      <xdr:colOff>50800</xdr:colOff>
      <xdr:row>78</xdr:row>
      <xdr:rowOff>136775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4433"/>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136775</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54885</xdr:rowOff>
    </xdr:from>
    <xdr:to>
      <xdr:col>85</xdr:col>
      <xdr:colOff>177800</xdr:colOff>
      <xdr:row>78</xdr:row>
      <xdr:rowOff>156485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80533</xdr:rowOff>
    </xdr:from>
    <xdr:to>
      <xdr:col>81</xdr:col>
      <xdr:colOff>101600</xdr:colOff>
      <xdr:row>79</xdr:row>
      <xdr:rowOff>10683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1810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85975</xdr:rowOff>
    </xdr:from>
    <xdr:to>
      <xdr:col>76</xdr:col>
      <xdr:colOff>165100</xdr:colOff>
      <xdr:row>79</xdr:row>
      <xdr:rowOff>16125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7252</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143103</xdr:rowOff>
    </xdr:from>
    <xdr:to>
      <xdr:col>85</xdr:col>
      <xdr:colOff>127000</xdr:colOff>
      <xdr:row>96</xdr:row>
      <xdr:rowOff>147562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02303"/>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147562</xdr:rowOff>
    </xdr:from>
    <xdr:to>
      <xdr:col>81</xdr:col>
      <xdr:colOff>50800</xdr:colOff>
      <xdr:row>97</xdr:row>
      <xdr:rowOff>1308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06762"/>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152870</xdr:rowOff>
    </xdr:from>
    <xdr:to>
      <xdr:col>76</xdr:col>
      <xdr:colOff>114300</xdr:colOff>
      <xdr:row>97</xdr:row>
      <xdr:rowOff>1308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120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152870</xdr:rowOff>
    </xdr:from>
    <xdr:to>
      <xdr:col>71</xdr:col>
      <xdr:colOff>177800</xdr:colOff>
      <xdr:row>96</xdr:row>
      <xdr:rowOff>157962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12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92303</xdr:rowOff>
    </xdr:from>
    <xdr:to>
      <xdr:col>85</xdr:col>
      <xdr:colOff>177800</xdr:colOff>
      <xdr:row>97</xdr:row>
      <xdr:rowOff>22453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70730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96762</xdr:rowOff>
    </xdr:from>
    <xdr:to>
      <xdr:col>81</xdr:col>
      <xdr:colOff>101600</xdr:colOff>
      <xdr:row>97</xdr:row>
      <xdr:rowOff>26912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18039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121958</xdr:rowOff>
    </xdr:from>
    <xdr:to>
      <xdr:col>76</xdr:col>
      <xdr:colOff>165100</xdr:colOff>
      <xdr:row>97</xdr:row>
      <xdr:rowOff>52108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43235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102070</xdr:rowOff>
    </xdr:from>
    <xdr:to>
      <xdr:col>72</xdr:col>
      <xdr:colOff>38100</xdr:colOff>
      <xdr:row>97</xdr:row>
      <xdr:rowOff>32220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23347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107162</xdr:rowOff>
    </xdr:from>
    <xdr:to>
      <xdr:col>67</xdr:col>
      <xdr:colOff>101600</xdr:colOff>
      <xdr:row>97</xdr:row>
      <xdr:rowOff>37312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28439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総務費は、前年度</a:t>
          </a:r>
          <a:r>
            <a:rPr kumimoji="1" lang="ja-JP" altLang="en-US" sz="1100">
              <a:solidFill>
                <a:schemeClr val="dk1"/>
              </a:solidFill>
              <a:effectLst/>
              <a:latin typeface="+mn-lt"/>
              <a:ea typeface="+mn-ea"/>
              <a:cs typeface="+mn-cs"/>
            </a:rPr>
            <a:t>より増加しているが、類似団体より低い水準</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。文化観光創出事業（豊見城城址跡地整備等）の増</a:t>
          </a:r>
          <a:r>
            <a:rPr kumimoji="1" lang="ja-JP" altLang="ja-JP" sz="1100">
              <a:solidFill>
                <a:schemeClr val="dk1"/>
              </a:solidFill>
              <a:effectLst/>
              <a:latin typeface="+mn-lt"/>
              <a:ea typeface="+mn-ea"/>
              <a:cs typeface="+mn-cs"/>
            </a:rPr>
            <a:t>が大きな要因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民生費は、前年度より増加し、類似団体内より高い水準となっている。子育て世帯等臨時特別支援事業等の増による全国的な要因に加え、障がい福祉サービス費等給付費や</a:t>
          </a:r>
          <a:r>
            <a:rPr kumimoji="1" lang="ja-JP" altLang="en-US" sz="1100">
              <a:solidFill>
                <a:schemeClr val="dk1"/>
              </a:solidFill>
              <a:effectLst/>
              <a:latin typeface="+mn-lt"/>
              <a:ea typeface="+mn-ea"/>
              <a:cs typeface="+mn-cs"/>
            </a:rPr>
            <a:t>教育・保育給付費負担事業（保育）</a:t>
          </a:r>
          <a:r>
            <a:rPr kumimoji="1" lang="ja-JP" altLang="ja-JP" sz="1100">
              <a:solidFill>
                <a:schemeClr val="dk1"/>
              </a:solidFill>
              <a:effectLst/>
              <a:latin typeface="+mn-lt"/>
              <a:ea typeface="+mn-ea"/>
              <a:cs typeface="+mn-cs"/>
            </a:rPr>
            <a:t>の増が大きな要因となっている。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また、今後も公債費の伸びは続くものと考えられる。現時点では類似団体内平均と同水準にあるものの、豊崎中学校の</a:t>
          </a:r>
          <a:r>
            <a:rPr kumimoji="1" lang="ja-JP" altLang="en-US" sz="1100">
              <a:solidFill>
                <a:schemeClr val="dk1"/>
              </a:solidFill>
              <a:effectLst/>
              <a:latin typeface="+mn-lt"/>
              <a:ea typeface="+mn-ea"/>
              <a:cs typeface="+mn-cs"/>
            </a:rPr>
            <a:t>分離</a:t>
          </a:r>
          <a:r>
            <a:rPr kumimoji="1" lang="ja-JP" altLang="ja-JP" sz="1100">
              <a:solidFill>
                <a:schemeClr val="dk1"/>
              </a:solidFill>
              <a:effectLst/>
              <a:latin typeface="+mn-lt"/>
              <a:ea typeface="+mn-ea"/>
              <a:cs typeface="+mn-cs"/>
            </a:rPr>
            <a:t>新設を</a:t>
          </a:r>
          <a:r>
            <a:rPr kumimoji="1" lang="ja-JP" altLang="en-US" sz="1100">
              <a:solidFill>
                <a:schemeClr val="dk1"/>
              </a:solidFill>
              <a:effectLst/>
              <a:latin typeface="+mn-lt"/>
              <a:ea typeface="+mn-ea"/>
              <a:cs typeface="+mn-cs"/>
            </a:rPr>
            <a:t>行って</a:t>
          </a:r>
          <a:r>
            <a:rPr kumimoji="1" lang="ja-JP" altLang="ja-JP" sz="1100">
              <a:solidFill>
                <a:schemeClr val="dk1"/>
              </a:solidFill>
              <a:effectLst/>
              <a:latin typeface="+mn-lt"/>
              <a:ea typeface="+mn-ea"/>
              <a:cs typeface="+mn-cs"/>
            </a:rPr>
            <a:t>いるため、将来的には増加が見込まれることから、各事業の緊急性及び必要性を精査のうえ、将来の財政運営に影響を及ぼすことがないよう努めていく。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dk1"/>
              </a:solidFill>
              <a:effectLst/>
              <a:latin typeface="+mn-lt"/>
              <a:ea typeface="+mn-ea"/>
              <a:cs typeface="+mn-cs"/>
            </a:rPr>
            <a:t>標準財政規模に対する</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の比率</a:t>
          </a:r>
          <a:r>
            <a:rPr kumimoji="1" lang="ja-JP" altLang="ja-JP" sz="1100">
              <a:solidFill>
                <a:schemeClr val="dk1"/>
              </a:solidFill>
              <a:effectLst/>
              <a:latin typeface="+mn-lt"/>
              <a:ea typeface="+mn-ea"/>
              <a:cs typeface="+mn-cs"/>
            </a:rPr>
            <a:t>が前年度より</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回る要因は、</a:t>
          </a:r>
          <a:r>
            <a:rPr kumimoji="1" lang="ja-JP" altLang="en-US" sz="1100">
              <a:solidFill>
                <a:schemeClr val="dk1"/>
              </a:solidFill>
              <a:effectLst/>
              <a:latin typeface="+mn-lt"/>
              <a:ea typeface="+mn-ea"/>
              <a:cs typeface="+mn-cs"/>
            </a:rPr>
            <a:t>分母である標準財政規模の増加、物件費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費等が</a:t>
          </a:r>
          <a:r>
            <a:rPr kumimoji="1" lang="ja-JP" altLang="en-US" sz="1100">
              <a:solidFill>
                <a:schemeClr val="dk1"/>
              </a:solidFill>
              <a:effectLst/>
              <a:latin typeface="+mn-lt"/>
              <a:ea typeface="+mn-ea"/>
              <a:cs typeface="+mn-cs"/>
            </a:rPr>
            <a:t>増加したことに伴う実質収支の減</a:t>
          </a:r>
          <a:r>
            <a:rPr kumimoji="1" lang="ja-JP" altLang="ja-JP" sz="1100">
              <a:solidFill>
                <a:schemeClr val="dk1"/>
              </a:solidFill>
              <a:effectLst/>
              <a:latin typeface="+mn-lt"/>
              <a:ea typeface="+mn-ea"/>
              <a:cs typeface="+mn-cs"/>
            </a:rPr>
            <a:t>となったことによる。</a:t>
          </a:r>
          <a:endParaRPr lang="ja-JP" altLang="ja-JP" sz="1400">
            <a:effectLst/>
          </a:endParaRPr>
        </a:p>
        <a:p>
          <a:r>
            <a:rPr kumimoji="1" lang="ja-JP" altLang="ja-JP" sz="1100">
              <a:solidFill>
                <a:schemeClr val="dk1"/>
              </a:solidFill>
              <a:effectLst/>
              <a:latin typeface="+mn-lt"/>
              <a:ea typeface="+mn-ea"/>
              <a:cs typeface="+mn-cs"/>
            </a:rPr>
            <a:t>　財政調整基金残高は、前年度より</a:t>
          </a:r>
          <a:r>
            <a:rPr kumimoji="1" lang="en-US" altLang="ja-JP" sz="1100">
              <a:solidFill>
                <a:schemeClr val="dk1"/>
              </a:solidFill>
              <a:effectLst/>
              <a:latin typeface="+mn-lt"/>
              <a:ea typeface="+mn-ea"/>
              <a:cs typeface="+mn-cs"/>
            </a:rPr>
            <a:t>8.94</a:t>
          </a:r>
          <a:r>
            <a:rPr kumimoji="1" lang="ja-JP" altLang="ja-JP" sz="1100">
              <a:solidFill>
                <a:schemeClr val="dk1"/>
              </a:solidFill>
              <a:effectLst/>
              <a:latin typeface="+mn-lt"/>
              <a:ea typeface="+mn-ea"/>
              <a:cs typeface="+mn-cs"/>
            </a:rPr>
            <a:t>ポイント改善したものの、人口増加に伴う扶助費の増加や地方債発行による公債費の増加の影響により、義務的経費の割合が増加傾向にあるため、引き続き健全な財政運営となるよう事業の取捨選択を目指すことと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一般会計は、固定資産税をはじめとする市税や地方消費税交付金、地方交付税、県支出金等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増があったものの、国民健康保険特別会計法定外繰出金等の補助費の増、普通建設事業の単独事業費の増等があったため、実質収支が例年より減少している。</a:t>
          </a:r>
          <a:endParaRPr lang="ja-JP" altLang="ja-JP" sz="1400">
            <a:effectLst/>
          </a:endParaRPr>
        </a:p>
        <a:p>
          <a:r>
            <a:rPr kumimoji="1" lang="ja-JP" altLang="ja-JP" sz="1100">
              <a:solidFill>
                <a:schemeClr val="dk1"/>
              </a:solidFill>
              <a:effectLst/>
              <a:latin typeface="+mn-lt"/>
              <a:ea typeface="+mn-ea"/>
              <a:cs typeface="+mn-cs"/>
            </a:rPr>
            <a:t>　国民健康保険特別会計において、平成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年度までは実質収支が赤字となっていたが、令和元年度に旧庁舎等の財産売払いを行うことで累積赤字を解消したため、令和元年度から赤字額が発生していない状況である。</a:t>
          </a:r>
          <a:endParaRPr lang="ja-JP" altLang="ja-JP" sz="1400">
            <a:effectLst/>
          </a:endParaRPr>
        </a:p>
        <a:p>
          <a:r>
            <a:rPr kumimoji="1" lang="ja-JP" altLang="ja-JP" sz="1100">
              <a:solidFill>
                <a:schemeClr val="dk1"/>
              </a:solidFill>
              <a:effectLst/>
              <a:latin typeface="+mn-lt"/>
              <a:ea typeface="+mn-ea"/>
              <a:cs typeface="+mn-cs"/>
            </a:rPr>
            <a:t>　その他の特別会計及び公営企業会計については、今後も引き続き適正な料金体系の検討や経費削減を図り、一般会計からの繰入金をできる限り減らしていくよう努める。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令和４年度の実質公債費比率は、前年度比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％となっており</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実質公債費比率の分子も</a:t>
          </a:r>
          <a:r>
            <a:rPr kumimoji="1" lang="ja-JP" altLang="ja-JP" sz="1100" baseline="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今後も道路・街路、公園等の整備を控えていることから、事業の緊急性及び必要性等をしっかりと見極めた上で、地方債の新規発行をできるだけ抑えて、実質公債費比率の抑制に努める。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baseline="0">
              <a:solidFill>
                <a:schemeClr val="dk1"/>
              </a:solidFill>
              <a:effectLst/>
              <a:latin typeface="+mn-lt"/>
              <a:ea typeface="+mn-ea"/>
              <a:cs typeface="+mn-cs"/>
            </a:rPr>
            <a:t>満期一括償還地方債を利用していない理由としては、償還期限の満了の日において元金の全部を償還する財力の見通しが不明なため。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地方債の現在高は前年度と比べやや減少し、充当可能基金</a:t>
          </a:r>
          <a:r>
            <a:rPr kumimoji="1" lang="ja-JP" altLang="en-US" sz="1100">
              <a:solidFill>
                <a:schemeClr val="dk1"/>
              </a:solidFill>
              <a:effectLst/>
              <a:latin typeface="+mn-lt"/>
              <a:ea typeface="+mn-ea"/>
              <a:cs typeface="+mn-cs"/>
            </a:rPr>
            <a:t>の増にて</a:t>
          </a:r>
          <a:r>
            <a:rPr kumimoji="1" lang="ja-JP" altLang="ja-JP" sz="1100">
              <a:solidFill>
                <a:schemeClr val="dk1"/>
              </a:solidFill>
              <a:effectLst/>
              <a:latin typeface="+mn-lt"/>
              <a:ea typeface="+mn-ea"/>
              <a:cs typeface="+mn-cs"/>
            </a:rPr>
            <a:t>、将来負担比率の分子全体として前年度と比べ減少している。</a:t>
          </a:r>
          <a:endParaRPr lang="ja-JP" altLang="ja-JP" sz="1400">
            <a:effectLst/>
          </a:endParaRPr>
        </a:p>
        <a:p>
          <a:r>
            <a:rPr kumimoji="1" lang="ja-JP" altLang="ja-JP" sz="1100">
              <a:solidFill>
                <a:schemeClr val="dk1"/>
              </a:solidFill>
              <a:effectLst/>
              <a:latin typeface="+mn-lt"/>
              <a:ea typeface="+mn-ea"/>
              <a:cs typeface="+mn-cs"/>
            </a:rPr>
            <a:t>　過去の市内各学校改築等に係る償還の完済も見込まれるものの、今後も道路・街路、公園等の整備事業をはじめとする公共施設等の整備が予定されて</a:t>
          </a:r>
          <a:r>
            <a:rPr kumimoji="1" lang="ja-JP" altLang="ja-JP" sz="1100" baseline="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るため、引き続き地方債の新規発行の抑制に努めるとともに、基金残高の適正化を図り、将来の財政運営に支障を及ぼすことのないよう努める。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地方税や地方交付税、地方消費税交付金等の増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財政調整基金の増および、臨時財政対策債償還基金費分の積立てによる減債基金の増の影響で、基金全体として</a:t>
          </a:r>
          <a:r>
            <a:rPr kumimoji="1" lang="en-US" altLang="ja-JP" sz="1100">
              <a:solidFill>
                <a:schemeClr val="dk1"/>
              </a:solidFill>
              <a:effectLst/>
              <a:latin typeface="+mn-lt"/>
              <a:ea typeface="+mn-ea"/>
              <a:cs typeface="+mn-cs"/>
            </a:rPr>
            <a:t>1,495,068</a:t>
          </a:r>
          <a:r>
            <a:rPr kumimoji="1" lang="ja-JP" altLang="ja-JP" sz="1100">
              <a:solidFill>
                <a:schemeClr val="dk1"/>
              </a:solidFill>
              <a:effectLst/>
              <a:latin typeface="+mn-lt"/>
              <a:ea typeface="+mn-ea"/>
              <a:cs typeface="+mn-cs"/>
            </a:rPr>
            <a:t>千円の増となっている。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建設、消防庁舎建設等の大規模事業終了に伴い収支は改善されていくと思われるが、現在も学校の分離新設を行っている状況であり、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ふるさとづくり基金：豊見城市に心を寄せ、又は豊見城市のまちづくりに共感を持つ個人及び団体から寄附金を募り、豊見城市の将来像である</a:t>
          </a:r>
          <a:endParaRPr lang="ja-JP" altLang="ja-JP" sz="1400">
            <a:effectLst/>
          </a:endParaRPr>
        </a:p>
        <a:p>
          <a:r>
            <a:rPr kumimoji="1" lang="ja-JP" altLang="ja-JP" sz="1100">
              <a:solidFill>
                <a:schemeClr val="dk1"/>
              </a:solidFill>
              <a:effectLst/>
              <a:latin typeface="+mn-lt"/>
              <a:ea typeface="+mn-ea"/>
              <a:cs typeface="+mn-cs"/>
            </a:rPr>
            <a:t>　　　　　　　　　　「ひと・そら・みどりがつなぐ響（とよ）むまち　とみぐすく」の達成に資する事業に充てるため。</a:t>
          </a:r>
          <a:endParaRPr lang="ja-JP" altLang="ja-JP" sz="1400">
            <a:effectLst/>
          </a:endParaRPr>
        </a:p>
        <a:p>
          <a:r>
            <a:rPr kumimoji="1" lang="ja-JP" altLang="ja-JP" sz="1100">
              <a:solidFill>
                <a:schemeClr val="dk1"/>
              </a:solidFill>
              <a:effectLst/>
              <a:latin typeface="+mn-lt"/>
              <a:ea typeface="+mn-ea"/>
              <a:cs typeface="+mn-cs"/>
            </a:rPr>
            <a:t>こども未来基金：</a:t>
          </a:r>
          <a:r>
            <a:rPr lang="ja-JP" altLang="ja-JP" sz="1100" b="0" i="0">
              <a:solidFill>
                <a:schemeClr val="dk1"/>
              </a:solidFill>
              <a:effectLst/>
              <a:latin typeface="+mn-lt"/>
              <a:ea typeface="+mn-ea"/>
              <a:cs typeface="+mn-cs"/>
            </a:rPr>
            <a:t>親と子が健やかに暮らすことができる切れ目のない子育て支援施策の充実を図る事業に充てるため。</a:t>
          </a:r>
          <a:endParaRPr lang="ja-JP" altLang="ja-JP" sz="1400">
            <a:effectLst/>
          </a:endParaRPr>
        </a:p>
        <a:p>
          <a:r>
            <a:rPr kumimoji="1" lang="ja-JP" altLang="ja-JP" sz="1100">
              <a:solidFill>
                <a:schemeClr val="dk1"/>
              </a:solidFill>
              <a:effectLst/>
              <a:latin typeface="+mn-lt"/>
              <a:ea typeface="+mn-ea"/>
              <a:cs typeface="+mn-cs"/>
            </a:rPr>
            <a:t>教育関連施設等整備基金：教育関連施設等整備に要する資金に充てるため。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ふるさとづくり基金：ふるさとづくり寄附金</a:t>
          </a:r>
          <a:r>
            <a:rPr kumimoji="1" lang="ja-JP" altLang="en-US" sz="1100" b="0" i="0" baseline="0">
              <a:solidFill>
                <a:schemeClr val="dk1"/>
              </a:solidFill>
              <a:effectLst/>
              <a:latin typeface="+mn-lt"/>
              <a:ea typeface="+mn-ea"/>
              <a:cs typeface="+mn-cs"/>
            </a:rPr>
            <a:t>が増額</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こども未来基金：令和３年度より創設し、ふるさとづくり寄附金等を積立てたため増額となった。（令和３年４月１日施行）</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教育関連施設等整備基金：学校建設事業に要する資金に充てるため、</a:t>
          </a:r>
          <a:r>
            <a:rPr kumimoji="1" lang="ja-JP" altLang="en-US" sz="1100" b="0" i="0" baseline="0">
              <a:solidFill>
                <a:schemeClr val="dk1"/>
              </a:solidFill>
              <a:effectLst/>
              <a:latin typeface="+mn-lt"/>
              <a:ea typeface="+mn-ea"/>
              <a:cs typeface="+mn-cs"/>
            </a:rPr>
            <a:t>積み増し</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行い増</a:t>
          </a:r>
          <a:r>
            <a:rPr kumimoji="1" lang="ja-JP" altLang="ja-JP" sz="1100" b="0" i="0" baseline="0">
              <a:solidFill>
                <a:schemeClr val="dk1"/>
              </a:solidFill>
              <a:effectLst/>
              <a:latin typeface="+mn-lt"/>
              <a:ea typeface="+mn-ea"/>
              <a:cs typeface="+mn-cs"/>
            </a:rPr>
            <a:t>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ふるさとづくり基金：寄附額が年々増加傾向にあるので、更なる返礼品の充実を図り本市の魅力等を</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し、積立を継続していく。</a:t>
          </a:r>
          <a:endParaRPr lang="ja-JP" altLang="ja-JP" sz="1400">
            <a:effectLst/>
          </a:endParaRPr>
        </a:p>
        <a:p>
          <a:r>
            <a:rPr kumimoji="1" lang="ja-JP" altLang="ja-JP" sz="1100">
              <a:solidFill>
                <a:schemeClr val="dk1"/>
              </a:solidFill>
              <a:effectLst/>
              <a:latin typeface="+mn-lt"/>
              <a:ea typeface="+mn-ea"/>
              <a:cs typeface="+mn-cs"/>
            </a:rPr>
            <a:t>こども未来基金：ふるさとづくり寄附金のほか個人及び法人・団体等からの寄附を募り、子育て支援施策の充実を図るため積立を継続していく。</a:t>
          </a:r>
          <a:endParaRPr lang="ja-JP" altLang="ja-JP" sz="1400">
            <a:effectLst/>
          </a:endParaRPr>
        </a:p>
        <a:p>
          <a:r>
            <a:rPr kumimoji="1" lang="ja-JP" altLang="ja-JP" sz="1100">
              <a:solidFill>
                <a:schemeClr val="dk1"/>
              </a:solidFill>
              <a:effectLst/>
              <a:latin typeface="+mn-lt"/>
              <a:ea typeface="+mn-ea"/>
              <a:cs typeface="+mn-cs"/>
            </a:rPr>
            <a:t>教育関連施設等整備基金：今後も教育関連施設等の整備が予定されているため、計画的な基金の運用に努めていく。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地方税や地方交付税、地方消費税交付金等の増</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歳計剰余金処分が</a:t>
          </a:r>
          <a:r>
            <a:rPr kumimoji="1" lang="en-US" altLang="ja-JP" sz="1100">
              <a:solidFill>
                <a:schemeClr val="dk1"/>
              </a:solidFill>
              <a:effectLst/>
              <a:latin typeface="+mn-lt"/>
              <a:ea typeface="+mn-ea"/>
              <a:cs typeface="+mn-cs"/>
            </a:rPr>
            <a:t>1,200,000</a:t>
          </a:r>
          <a:r>
            <a:rPr kumimoji="1" lang="ja-JP" altLang="en-US" sz="1100">
              <a:solidFill>
                <a:schemeClr val="dk1"/>
              </a:solidFill>
              <a:effectLst/>
              <a:latin typeface="+mn-lt"/>
              <a:ea typeface="+mn-ea"/>
              <a:cs typeface="+mn-cs"/>
            </a:rPr>
            <a:t>千円となったことによる</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1,200,545</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2,705,660</a:t>
          </a:r>
          <a:r>
            <a:rPr kumimoji="1" lang="ja-JP" altLang="ja-JP" sz="1100">
              <a:solidFill>
                <a:schemeClr val="dk1"/>
              </a:solidFill>
              <a:effectLst/>
              <a:latin typeface="+mn-lt"/>
              <a:ea typeface="+mn-ea"/>
              <a:cs typeface="+mn-cs"/>
            </a:rPr>
            <a:t>千円となった。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建設、消防庁舎建設等の大規模事業終了に伴い収支は改善されていくと思われるが、現在も学校の分離新設を行っている状況であり、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条例分</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千円（減債基金条例において毎年度</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千円以上積み立てることとなっている）を積み立てたため。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今後も公債費の増額が見込まれるため、それに備え毎年度計画的に積み立てる。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9345EB-6E51-4785-8E86-3CF7BEF4A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DE1361-2B8B-4622-8015-0AFB34F2F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171BEF7-FA15-4EEA-B40B-A865C7EF0ED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3A0ACF4-7988-4D1F-B7E0-DD041E188C6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65A58EB-18B8-4C2D-B395-3DB9F4D8F7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AAA2E14-9033-456A-9F75-E4A1EA6CA8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61B875D-38F6-4BBC-9152-C035F134365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3F8E2DF-6DC0-4BBA-B8FC-26DD4EDB026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07DF793-8713-48B0-A273-B4C0CB6A28E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7BED763-D48A-45BF-B41C-ECCB4A59F2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C784A34-0040-4996-B015-A5E38B856FA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0C5F024-A71F-40A8-83AF-8F0D193D2C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499CED3-C56B-498E-B925-542DA04B02C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D0F32CF-D239-4055-8D90-7BEC3521644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48B0115-E0AB-40C0-88E6-55EA22425A3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49FBC1-B4A5-4476-9037-2721E314CC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9EFBDF0-EA5B-4FB0-9CAA-6EFFEA355B3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B2D3B29-99B3-4F7D-B6CD-BA6E948A0E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0766A1A-1303-4A86-B32B-934A9E3918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5A6BEAD-5EEA-46B8-B869-2619AA92C0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97A035-29E1-4502-9A86-3D4F03FD2B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07662D5-B7F1-4426-B972-2006FFD7414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B091572-B7D2-4ADE-AECF-A98D97451A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A185260-5AA0-4CEC-9260-2CF860BE83D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421A4DF-FC63-4D26-82ED-05BF6F1550D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98DE8C9-078D-46F0-8FEB-69B8F57AB22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FC68FBC-F4CA-44E3-8989-9B8C40BB320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637706-10F6-4CB6-B645-88346D1F1DD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3786F6-A927-4D79-923F-09402FD224B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F47B780-754B-4CA0-85D6-C37C84B5665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5C1ACE0-B5C8-47AB-B9DD-C6B57E1BC62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A32272C-028A-48E6-92FE-9918E29F2D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D1EAB57-3AC4-425E-B4D0-4DF4597E6D2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A9EE255-FCD8-465E-BBAC-0ED56AABE19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7B17BDB-94CF-4A77-A379-304049C7828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03DAC6D-96C7-4241-8B7B-3B8BBE218EF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93825C4-9D63-4CDD-B315-F7B2EDC9A1F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3A92F12-B0DE-46A7-8C6E-B9BC786C99B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8EECF33-72FD-4605-BAA8-DBA3E2A38A0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D30279A-AB85-45BA-9D60-9F5239BD0E1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472693B-84CD-4260-A167-709D0E4709D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FC9489D-37CA-4430-A9EC-5ECB9BB85ED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8BA676-3B3A-4E79-8259-7A26A3FB90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AE7C95E-C419-420C-9980-98BB76AED5A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B878EA7-F762-4B2E-990C-DD86045E7B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F467247-AAA2-45DD-ADA0-50FCC0705DA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A095A7E-11EE-43FB-9F39-2805C43F63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ea"/>
              <a:ea typeface="+mn-ea"/>
              <a:cs typeface="+mn-cs"/>
            </a:rPr>
            <a:t>　</a:t>
          </a:r>
          <a:r>
            <a:rPr kumimoji="1" lang="ja-JP" altLang="ja-JP" sz="1100" b="0">
              <a:solidFill>
                <a:schemeClr val="dk1"/>
              </a:solidFill>
              <a:effectLst/>
              <a:latin typeface="+mn-ea"/>
              <a:ea typeface="+mn-ea"/>
              <a:cs typeface="+mn-cs"/>
            </a:rPr>
            <a:t>児童・生徒の増による学校施設等の</a:t>
          </a:r>
          <a:r>
            <a:rPr kumimoji="1" lang="ja-JP" altLang="en-US" sz="1100" b="0">
              <a:solidFill>
                <a:schemeClr val="dk1"/>
              </a:solidFill>
              <a:effectLst/>
              <a:latin typeface="+mn-ea"/>
              <a:ea typeface="+mn-ea"/>
              <a:cs typeface="+mn-cs"/>
            </a:rPr>
            <a:t>新設及び</a:t>
          </a:r>
          <a:r>
            <a:rPr kumimoji="1" lang="ja-JP" altLang="ja-JP" sz="1100" b="0">
              <a:solidFill>
                <a:schemeClr val="dk1"/>
              </a:solidFill>
              <a:effectLst/>
              <a:latin typeface="+mn-ea"/>
              <a:ea typeface="+mn-ea"/>
              <a:cs typeface="+mn-cs"/>
            </a:rPr>
            <a:t>増改築の実施により、有形固定資産減価償却率は、類似団体内平均値及び県平均を大幅に下回っている。近年では、新庁舎、新消防庁舎の建設や、上田小学校及び豊見城中学校の改築を行った。</a:t>
          </a:r>
          <a:r>
            <a:rPr kumimoji="1" lang="ja-JP" altLang="en-US" sz="1100" b="0">
              <a:solidFill>
                <a:schemeClr val="dk1"/>
              </a:solidFill>
              <a:effectLst/>
              <a:latin typeface="+mn-ea"/>
              <a:ea typeface="+mn-ea"/>
              <a:cs typeface="+mn-cs"/>
            </a:rPr>
            <a:t>また、</a:t>
          </a:r>
          <a:r>
            <a:rPr kumimoji="1" lang="en-US" altLang="ja-JP" sz="1100" b="0">
              <a:solidFill>
                <a:schemeClr val="dk1"/>
              </a:solidFill>
              <a:effectLst/>
              <a:latin typeface="+mn-ea"/>
              <a:ea typeface="+mn-ea"/>
              <a:cs typeface="+mn-cs"/>
            </a:rPr>
            <a:t>R4</a:t>
          </a:r>
          <a:r>
            <a:rPr kumimoji="1" lang="ja-JP" altLang="en-US" sz="1100" b="0">
              <a:solidFill>
                <a:schemeClr val="dk1"/>
              </a:solidFill>
              <a:effectLst/>
              <a:latin typeface="+mn-ea"/>
              <a:ea typeface="+mn-ea"/>
              <a:cs typeface="+mn-cs"/>
            </a:rPr>
            <a:t>年度から豊崎中学校の建設を行っていることから、有形固定資産減価償却率は今後も低い値で推移することが予想される。</a:t>
          </a:r>
          <a:endParaRPr kumimoji="1" lang="ja-JP" altLang="en-US" sz="1100" b="0">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85BFE9C-8BC9-4225-A47D-57E89E79293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F795FE6-2016-4C88-8B5D-8C2C8B1AEF3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2E57802-E31A-4CB0-B224-6A1F0978169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16823777-7D7C-4553-B3DC-36541E7789DD}"/>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EF6E5CA5-3565-4E7E-99C7-0F8B1AC9BE0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92768E7F-1FCC-4753-81EC-F5AAD8599278}"/>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F33FC50D-CDD7-435D-A35C-4BB600A360A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73221C81-FA32-4081-814C-E158A51F18FB}"/>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8267305A-4F54-4E46-88CB-3CD4EDC382EB}"/>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FFE3FB8B-F686-4989-8D2A-1AE651C3DC3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B6340ED6-7B16-45A5-A58A-80E11D88EA4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46370DC2-D65A-4CDD-B3EF-A91EFE5A7759}"/>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DD356911-2B3B-451A-9B6F-DB046273219F}"/>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F00776E8-F01D-4755-8C22-705E419FF2A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B0ABB712-0B97-41D3-A6F8-E6E7DAC39F08}"/>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4340673C-2F4E-4567-AACF-0F04B4DC325F}"/>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9771DE07-3B1E-496E-93BF-A0536DF53A84}"/>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FA7D6781-F2CC-46E6-8C0E-915F1C83F9A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2B3C6380-2D3B-4090-A559-0BD4389AE30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8DD3EC35-BF86-4CEB-A9F8-035F27BBA12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770F89C6-BBD9-40A1-A9A9-B1A784B018CE}"/>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CFD01E25-4B91-4386-9355-D46E5A55BDF5}"/>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876A0418-B2BB-4D12-992C-FA20B89D5FC1}"/>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7658FFB7-B116-479A-95F7-EEF9D045F466}"/>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71E24E8B-9D7E-4FBB-815B-3B8084796AC6}"/>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A16EE19C-07C4-42A1-A659-89F60B1F0436}"/>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9154C78-1EED-4EEF-88D7-69059107CB35}"/>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F133E369-16C7-43C3-ACBE-F180EB40DB3B}"/>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77" name="フローチャート: 判断 76">
          <a:extLst>
            <a:ext uri="{FF2B5EF4-FFF2-40B4-BE49-F238E27FC236}">
              <a16:creationId xmlns:a16="http://schemas.microsoft.com/office/drawing/2014/main" id="{518658E0-296C-439D-AD86-03511678270D}"/>
            </a:ext>
          </a:extLst>
        </xdr:cNvPr>
        <xdr:cNvSpPr/>
      </xdr:nvSpPr>
      <xdr:spPr>
        <a:xfrm>
          <a:off x="3238500" y="60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78" name="フローチャート: 判断 77">
          <a:extLst>
            <a:ext uri="{FF2B5EF4-FFF2-40B4-BE49-F238E27FC236}">
              <a16:creationId xmlns:a16="http://schemas.microsoft.com/office/drawing/2014/main" id="{72ED51A9-8981-4D02-894C-D08FEA2D7A05}"/>
            </a:ext>
          </a:extLst>
        </xdr:cNvPr>
        <xdr:cNvSpPr/>
      </xdr:nvSpPr>
      <xdr:spPr>
        <a:xfrm>
          <a:off x="2476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a:extLst>
            <a:ext uri="{FF2B5EF4-FFF2-40B4-BE49-F238E27FC236}">
              <a16:creationId xmlns:a16="http://schemas.microsoft.com/office/drawing/2014/main" id="{576F7851-B42B-4EEF-97BD-978E1CA676D6}"/>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477B3E0-FEFE-48B6-A606-1890140324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5296D7D-C71F-4A32-8843-01C6AF954E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D36956E-963D-4B64-81CB-F553E02DC33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475DC8F-E371-4663-B995-2E4D1760C4E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8DE0C88-5EB8-425E-BF49-714D262288D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124936</xdr:rowOff>
    </xdr:from>
    <xdr:to>
      <xdr:col>23</xdr:col>
      <xdr:colOff>136525</xdr:colOff>
      <xdr:row>28</xdr:row>
      <xdr:rowOff>55086</xdr:rowOff>
    </xdr:to>
    <xdr:sp macro="" textlink="">
      <xdr:nvSpPr>
        <xdr:cNvPr id="85" name="楕円 84">
          <a:extLst>
            <a:ext uri="{FF2B5EF4-FFF2-40B4-BE49-F238E27FC236}">
              <a16:creationId xmlns:a16="http://schemas.microsoft.com/office/drawing/2014/main" id="{0277F1AB-3D80-45E1-BE86-9BB226AA11A3}"/>
            </a:ext>
          </a:extLst>
        </xdr:cNvPr>
        <xdr:cNvSpPr/>
      </xdr:nvSpPr>
      <xdr:spPr>
        <a:xfrm>
          <a:off x="4711700" y="55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147813</xdr:rowOff>
    </xdr:from>
    <xdr:ext cx="405111" cy="259045"/>
    <xdr:sp macro="" textlink="">
      <xdr:nvSpPr>
        <xdr:cNvPr id="86" name="有形固定資産減価償却率該当値テキスト">
          <a:extLst>
            <a:ext uri="{FF2B5EF4-FFF2-40B4-BE49-F238E27FC236}">
              <a16:creationId xmlns:a16="http://schemas.microsoft.com/office/drawing/2014/main" id="{884049A3-47B5-4A76-9EC4-5E7F06178DD3}"/>
            </a:ext>
          </a:extLst>
        </xdr:cNvPr>
        <xdr:cNvSpPr txBox="1"/>
      </xdr:nvSpPr>
      <xdr:spPr>
        <a:xfrm>
          <a:off x="4813300" y="537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73660</xdr:rowOff>
    </xdr:from>
    <xdr:to>
      <xdr:col>19</xdr:col>
      <xdr:colOff>187325</xdr:colOff>
      <xdr:row>28</xdr:row>
      <xdr:rowOff>3810</xdr:rowOff>
    </xdr:to>
    <xdr:sp macro="" textlink="">
      <xdr:nvSpPr>
        <xdr:cNvPr id="87" name="楕円 86">
          <a:extLst>
            <a:ext uri="{FF2B5EF4-FFF2-40B4-BE49-F238E27FC236}">
              <a16:creationId xmlns:a16="http://schemas.microsoft.com/office/drawing/2014/main" id="{E77A9851-EBEC-4351-9E99-4AF14AA350D8}"/>
            </a:ext>
          </a:extLst>
        </xdr:cNvPr>
        <xdr:cNvSpPr/>
      </xdr:nvSpPr>
      <xdr:spPr>
        <a:xfrm>
          <a:off x="4000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124460</xdr:rowOff>
    </xdr:from>
    <xdr:to>
      <xdr:col>23</xdr:col>
      <xdr:colOff>85725</xdr:colOff>
      <xdr:row>28</xdr:row>
      <xdr:rowOff>4286</xdr:rowOff>
    </xdr:to>
    <xdr:cxnSp macro="">
      <xdr:nvCxnSpPr>
        <xdr:cNvPr id="88" name="直線コネクタ 87">
          <a:extLst>
            <a:ext uri="{FF2B5EF4-FFF2-40B4-BE49-F238E27FC236}">
              <a16:creationId xmlns:a16="http://schemas.microsoft.com/office/drawing/2014/main" id="{58C5402E-5AE2-4950-9832-B57371715EED}"/>
            </a:ext>
          </a:extLst>
        </xdr:cNvPr>
        <xdr:cNvCxnSpPr/>
      </xdr:nvCxnSpPr>
      <xdr:spPr>
        <a:xfrm>
          <a:off x="4051300" y="5525135"/>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30480</xdr:rowOff>
    </xdr:from>
    <xdr:to>
      <xdr:col>15</xdr:col>
      <xdr:colOff>187325</xdr:colOff>
      <xdr:row>27</xdr:row>
      <xdr:rowOff>132080</xdr:rowOff>
    </xdr:to>
    <xdr:sp macro="" textlink="">
      <xdr:nvSpPr>
        <xdr:cNvPr id="89" name="楕円 88">
          <a:extLst>
            <a:ext uri="{FF2B5EF4-FFF2-40B4-BE49-F238E27FC236}">
              <a16:creationId xmlns:a16="http://schemas.microsoft.com/office/drawing/2014/main" id="{AE3D5C34-7DB9-4481-9081-F02FF41C0BFF}"/>
            </a:ext>
          </a:extLst>
        </xdr:cNvPr>
        <xdr:cNvSpPr/>
      </xdr:nvSpPr>
      <xdr:spPr>
        <a:xfrm>
          <a:off x="3238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81280</xdr:rowOff>
    </xdr:from>
    <xdr:to>
      <xdr:col>19</xdr:col>
      <xdr:colOff>136525</xdr:colOff>
      <xdr:row>27</xdr:row>
      <xdr:rowOff>124460</xdr:rowOff>
    </xdr:to>
    <xdr:cxnSp macro="">
      <xdr:nvCxnSpPr>
        <xdr:cNvPr id="90" name="直線コネクタ 89">
          <a:extLst>
            <a:ext uri="{FF2B5EF4-FFF2-40B4-BE49-F238E27FC236}">
              <a16:creationId xmlns:a16="http://schemas.microsoft.com/office/drawing/2014/main" id="{3F29E0A1-4934-4D5B-9447-87553FB31334}"/>
            </a:ext>
          </a:extLst>
        </xdr:cNvPr>
        <xdr:cNvCxnSpPr/>
      </xdr:nvCxnSpPr>
      <xdr:spPr>
        <a:xfrm>
          <a:off x="3289300" y="548195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169545</xdr:rowOff>
    </xdr:from>
    <xdr:to>
      <xdr:col>11</xdr:col>
      <xdr:colOff>187325</xdr:colOff>
      <xdr:row>27</xdr:row>
      <xdr:rowOff>99695</xdr:rowOff>
    </xdr:to>
    <xdr:sp macro="" textlink="">
      <xdr:nvSpPr>
        <xdr:cNvPr id="91" name="楕円 90">
          <a:extLst>
            <a:ext uri="{FF2B5EF4-FFF2-40B4-BE49-F238E27FC236}">
              <a16:creationId xmlns:a16="http://schemas.microsoft.com/office/drawing/2014/main" id="{ED3D1D02-B93A-4229-BCD8-EAA01F17970B}"/>
            </a:ext>
          </a:extLst>
        </xdr:cNvPr>
        <xdr:cNvSpPr/>
      </xdr:nvSpPr>
      <xdr:spPr>
        <a:xfrm>
          <a:off x="2476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48895</xdr:rowOff>
    </xdr:from>
    <xdr:to>
      <xdr:col>15</xdr:col>
      <xdr:colOff>136525</xdr:colOff>
      <xdr:row>27</xdr:row>
      <xdr:rowOff>81280</xdr:rowOff>
    </xdr:to>
    <xdr:cxnSp macro="">
      <xdr:nvCxnSpPr>
        <xdr:cNvPr id="92" name="直線コネクタ 91">
          <a:extLst>
            <a:ext uri="{FF2B5EF4-FFF2-40B4-BE49-F238E27FC236}">
              <a16:creationId xmlns:a16="http://schemas.microsoft.com/office/drawing/2014/main" id="{D9275DC4-229F-4EDA-AAC7-549CFC132EF1}"/>
            </a:ext>
          </a:extLst>
        </xdr:cNvPr>
        <xdr:cNvCxnSpPr/>
      </xdr:nvCxnSpPr>
      <xdr:spPr>
        <a:xfrm>
          <a:off x="2527300" y="544957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145256</xdr:rowOff>
    </xdr:from>
    <xdr:to>
      <xdr:col>7</xdr:col>
      <xdr:colOff>187325</xdr:colOff>
      <xdr:row>27</xdr:row>
      <xdr:rowOff>75406</xdr:rowOff>
    </xdr:to>
    <xdr:sp macro="" textlink="">
      <xdr:nvSpPr>
        <xdr:cNvPr id="93" name="楕円 92">
          <a:extLst>
            <a:ext uri="{FF2B5EF4-FFF2-40B4-BE49-F238E27FC236}">
              <a16:creationId xmlns:a16="http://schemas.microsoft.com/office/drawing/2014/main" id="{FE0760FF-246E-44AB-AC86-32F739E8CA71}"/>
            </a:ext>
          </a:extLst>
        </xdr:cNvPr>
        <xdr:cNvSpPr/>
      </xdr:nvSpPr>
      <xdr:spPr>
        <a:xfrm>
          <a:off x="1714500" y="53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24606</xdr:rowOff>
    </xdr:from>
    <xdr:to>
      <xdr:col>11</xdr:col>
      <xdr:colOff>136525</xdr:colOff>
      <xdr:row>27</xdr:row>
      <xdr:rowOff>48895</xdr:rowOff>
    </xdr:to>
    <xdr:cxnSp macro="">
      <xdr:nvCxnSpPr>
        <xdr:cNvPr id="94" name="直線コネクタ 93">
          <a:extLst>
            <a:ext uri="{FF2B5EF4-FFF2-40B4-BE49-F238E27FC236}">
              <a16:creationId xmlns:a16="http://schemas.microsoft.com/office/drawing/2014/main" id="{9E6869A0-6FA3-4492-8C6E-CD6921A810B3}"/>
            </a:ext>
          </a:extLst>
        </xdr:cNvPr>
        <xdr:cNvCxnSpPr/>
      </xdr:nvCxnSpPr>
      <xdr:spPr>
        <a:xfrm>
          <a:off x="1765300" y="5425281"/>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1C6FDAD5-8A26-403F-B55A-693BCEC401E9}"/>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50023</xdr:rowOff>
    </xdr:from>
    <xdr:ext cx="405111" cy="259045"/>
    <xdr:sp macro="" textlink="">
      <xdr:nvSpPr>
        <xdr:cNvPr id="96" name="n_2aveValue有形固定資産減価償却率">
          <a:extLst>
            <a:ext uri="{FF2B5EF4-FFF2-40B4-BE49-F238E27FC236}">
              <a16:creationId xmlns:a16="http://schemas.microsoft.com/office/drawing/2014/main" id="{605FD356-B9C7-418F-AF19-5F211858A7B3}"/>
            </a:ext>
          </a:extLst>
        </xdr:cNvPr>
        <xdr:cNvSpPr txBox="1"/>
      </xdr:nvSpPr>
      <xdr:spPr>
        <a:xfrm>
          <a:off x="30867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4144</xdr:rowOff>
    </xdr:from>
    <xdr:ext cx="405111" cy="259045"/>
    <xdr:sp macro="" textlink="">
      <xdr:nvSpPr>
        <xdr:cNvPr id="97" name="n_3aveValue有形固定資産減価償却率">
          <a:extLst>
            <a:ext uri="{FF2B5EF4-FFF2-40B4-BE49-F238E27FC236}">
              <a16:creationId xmlns:a16="http://schemas.microsoft.com/office/drawing/2014/main" id="{3B801306-9717-48AF-96CA-1A9C249548EA}"/>
            </a:ext>
          </a:extLst>
        </xdr:cNvPr>
        <xdr:cNvSpPr txBox="1"/>
      </xdr:nvSpPr>
      <xdr:spPr>
        <a:xfrm>
          <a:off x="2324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aveValue有形固定資産減価償却率">
          <a:extLst>
            <a:ext uri="{FF2B5EF4-FFF2-40B4-BE49-F238E27FC236}">
              <a16:creationId xmlns:a16="http://schemas.microsoft.com/office/drawing/2014/main" id="{CC9D6BF8-2B87-4D68-929F-F95CDA8F221E}"/>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20337</xdr:rowOff>
    </xdr:from>
    <xdr:ext cx="405111" cy="259045"/>
    <xdr:sp macro="" textlink="">
      <xdr:nvSpPr>
        <xdr:cNvPr id="99" name="n_1mainValue有形固定資産減価償却率">
          <a:extLst>
            <a:ext uri="{FF2B5EF4-FFF2-40B4-BE49-F238E27FC236}">
              <a16:creationId xmlns:a16="http://schemas.microsoft.com/office/drawing/2014/main" id="{FA2619B2-7334-48D8-9836-D4283BACE2F2}"/>
            </a:ext>
          </a:extLst>
        </xdr:cNvPr>
        <xdr:cNvSpPr txBox="1"/>
      </xdr:nvSpPr>
      <xdr:spPr>
        <a:xfrm>
          <a:off x="38360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148607</xdr:rowOff>
    </xdr:from>
    <xdr:ext cx="405111" cy="259045"/>
    <xdr:sp macro="" textlink="">
      <xdr:nvSpPr>
        <xdr:cNvPr id="100" name="n_2mainValue有形固定資産減価償却率">
          <a:extLst>
            <a:ext uri="{FF2B5EF4-FFF2-40B4-BE49-F238E27FC236}">
              <a16:creationId xmlns:a16="http://schemas.microsoft.com/office/drawing/2014/main" id="{5166FFF1-60D9-4627-94B6-A62D36A25ACC}"/>
            </a:ext>
          </a:extLst>
        </xdr:cNvPr>
        <xdr:cNvSpPr txBox="1"/>
      </xdr:nvSpPr>
      <xdr:spPr>
        <a:xfrm>
          <a:off x="3086744"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116222</xdr:rowOff>
    </xdr:from>
    <xdr:ext cx="405111" cy="259045"/>
    <xdr:sp macro="" textlink="">
      <xdr:nvSpPr>
        <xdr:cNvPr id="101" name="n_3mainValue有形固定資産減価償却率">
          <a:extLst>
            <a:ext uri="{FF2B5EF4-FFF2-40B4-BE49-F238E27FC236}">
              <a16:creationId xmlns:a16="http://schemas.microsoft.com/office/drawing/2014/main" id="{55CEA96D-835E-40E5-80E0-DF0326796E38}"/>
            </a:ext>
          </a:extLst>
        </xdr:cNvPr>
        <xdr:cNvSpPr txBox="1"/>
      </xdr:nvSpPr>
      <xdr:spPr>
        <a:xfrm>
          <a:off x="23247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91933</xdr:rowOff>
    </xdr:from>
    <xdr:ext cx="405111" cy="259045"/>
    <xdr:sp macro="" textlink="">
      <xdr:nvSpPr>
        <xdr:cNvPr id="102" name="n_4mainValue有形固定資産減価償却率">
          <a:extLst>
            <a:ext uri="{FF2B5EF4-FFF2-40B4-BE49-F238E27FC236}">
              <a16:creationId xmlns:a16="http://schemas.microsoft.com/office/drawing/2014/main" id="{E48DFAE1-657C-4BC7-BBB9-F4BB73B02E96}"/>
            </a:ext>
          </a:extLst>
        </xdr:cNvPr>
        <xdr:cNvSpPr txBox="1"/>
      </xdr:nvSpPr>
      <xdr:spPr>
        <a:xfrm>
          <a:off x="1562744" y="514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FFC8BE4-E56D-403F-85D4-512E51E731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9F0D46C-ECE2-4AFB-AC06-006B48F7F66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04FEA2C-6D90-41CC-BC59-7A8ABCD7EC7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98F1929-4DD7-4D26-A2B4-22569DEA9B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E54DBB0-2ACC-409E-AC1E-D5573DEFBC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A0EDBA64-AEB3-4E86-911C-415A884EA29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82041FB-8119-4A41-95DA-391FDC1DB3F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EB2091A-9D0F-46DA-8991-9C956CE76E9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5EA9484F-283E-4601-8E65-C015961534A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7027422D-F7A2-4363-884E-9FD329095ED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389F4AE-D8A1-42EB-900D-9AC376568E5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8B16093-6A41-4DFF-98F2-12F558F47F8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B6FE3E1-61B0-4DB2-BB94-6049325D8C6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mn-ea"/>
              <a:ea typeface="+mn-ea"/>
            </a:rPr>
            <a:t>　</a:t>
          </a:r>
          <a:r>
            <a:rPr kumimoji="1" lang="ja-JP" altLang="en-US" sz="1050" b="0">
              <a:latin typeface="+mn-ea"/>
              <a:ea typeface="+mn-ea"/>
            </a:rPr>
            <a:t>児童生徒数の増加に伴う学校施設等の増改築、新庁舎及び新消防庁舎建設を行った影響により、地方債借入額が増加し、債務償還比率は県平均の約１．５倍の値となっている。今後も、小中学校の長寿化事業、給食センター整備事業等が予定されているため、地方債発行額は増加する見込みであるが、普通建設事業費の精査を行い、発行抑制に努めていく。</a:t>
          </a:r>
          <a:endParaRPr kumimoji="1" lang="en-US" altLang="ja-JP" sz="1050" b="0">
            <a:latin typeface="+mn-ea"/>
            <a:ea typeface="+mn-ea"/>
          </a:endParaRPr>
        </a:p>
        <a:p>
          <a:r>
            <a:rPr kumimoji="1" lang="ja-JP" altLang="en-US" sz="1050" b="0">
              <a:latin typeface="+mn-ea"/>
              <a:ea typeface="+mn-ea"/>
            </a:rPr>
            <a:t>　</a:t>
          </a:r>
          <a:r>
            <a:rPr kumimoji="1" lang="ja-JP" altLang="ja-JP" sz="1050" b="0">
              <a:solidFill>
                <a:schemeClr val="dk1"/>
              </a:solidFill>
              <a:effectLst/>
              <a:latin typeface="+mn-lt"/>
              <a:ea typeface="+mn-ea"/>
              <a:cs typeface="+mn-cs"/>
            </a:rPr>
            <a:t>併せて、経常一般財源の確保に努めていく</a:t>
          </a:r>
          <a:r>
            <a:rPr kumimoji="1" lang="ja-JP" altLang="en-US" sz="1050" b="0">
              <a:solidFill>
                <a:schemeClr val="dk1"/>
              </a:solidFill>
              <a:effectLst/>
              <a:latin typeface="+mn-lt"/>
              <a:ea typeface="+mn-ea"/>
              <a:cs typeface="+mn-cs"/>
            </a:rPr>
            <a:t>。</a:t>
          </a:r>
          <a:endParaRPr kumimoji="1" lang="en-US" altLang="ja-JP" sz="1050" b="0">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1BE02F8-10AA-43AF-964C-44E7571FB6A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F68BC867-E50F-44EF-9AC3-0CBB43740B2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D292A65-FF91-4975-95EF-D5188D570D4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585E7206-36AB-43D9-AE2F-3B03A7E1C0B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2226771D-6F89-4402-832D-256CF695960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F163D3FF-A037-4426-83AE-4EC24732B32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D94FE8D7-9A65-49BA-8666-BA1734050E5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8D42BB82-C9A5-4E81-A41B-719777C55A3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557FA119-B67D-47D4-B52A-A628ACCBE22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E27AA9C9-4A72-4DD8-9934-378A2CFE289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36C8D786-704F-4148-9082-7491BF4D4B9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9F7437A6-54A6-4B1D-8D52-7C361BDAB1F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67B4BE7-9406-4B9A-BE68-0490ACF58F7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21C2E2B-E122-4A7D-90F4-44F61E07D13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98163E4-6152-4B08-90C7-C476B52B726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a:extLst>
            <a:ext uri="{FF2B5EF4-FFF2-40B4-BE49-F238E27FC236}">
              <a16:creationId xmlns:a16="http://schemas.microsoft.com/office/drawing/2014/main" id="{92900707-6291-4CF3-BF20-7F467949CDDF}"/>
            </a:ext>
          </a:extLst>
        </xdr:cNvPr>
        <xdr:cNvCxnSpPr/>
      </xdr:nvCxnSpPr>
      <xdr:spPr>
        <a:xfrm flipV="1">
          <a:off x="14793595" y="5312833"/>
          <a:ext cx="1269" cy="1167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a:extLst>
            <a:ext uri="{FF2B5EF4-FFF2-40B4-BE49-F238E27FC236}">
              <a16:creationId xmlns:a16="http://schemas.microsoft.com/office/drawing/2014/main" id="{AF6289D4-CABB-4DF5-9937-6E537F1792A7}"/>
            </a:ext>
          </a:extLst>
        </xdr:cNvPr>
        <xdr:cNvSpPr txBox="1"/>
      </xdr:nvSpPr>
      <xdr:spPr>
        <a:xfrm>
          <a:off x="14846300" y="64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a:extLst>
            <a:ext uri="{FF2B5EF4-FFF2-40B4-BE49-F238E27FC236}">
              <a16:creationId xmlns:a16="http://schemas.microsoft.com/office/drawing/2014/main" id="{9C8DF171-1E9A-4AD5-A89D-974453FB64DD}"/>
            </a:ext>
          </a:extLst>
        </xdr:cNvPr>
        <xdr:cNvCxnSpPr/>
      </xdr:nvCxnSpPr>
      <xdr:spPr>
        <a:xfrm>
          <a:off x="14706600" y="64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62EE8AC3-47F1-4637-9F35-E208D4B1CBD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F43348E3-A065-4D10-8E63-05BF5A09BFA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a:extLst>
            <a:ext uri="{FF2B5EF4-FFF2-40B4-BE49-F238E27FC236}">
              <a16:creationId xmlns:a16="http://schemas.microsoft.com/office/drawing/2014/main" id="{C2A9B567-6179-48A7-9ACF-A448E5881ADA}"/>
            </a:ext>
          </a:extLst>
        </xdr:cNvPr>
        <xdr:cNvSpPr txBox="1"/>
      </xdr:nvSpPr>
      <xdr:spPr>
        <a:xfrm>
          <a:off x="14846300" y="5712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a:extLst>
            <a:ext uri="{FF2B5EF4-FFF2-40B4-BE49-F238E27FC236}">
              <a16:creationId xmlns:a16="http://schemas.microsoft.com/office/drawing/2014/main" id="{8AA2E2ED-56D4-41BA-B2AC-E4F6E5E32355}"/>
            </a:ext>
          </a:extLst>
        </xdr:cNvPr>
        <xdr:cNvSpPr/>
      </xdr:nvSpPr>
      <xdr:spPr>
        <a:xfrm>
          <a:off x="147447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a:extLst>
            <a:ext uri="{FF2B5EF4-FFF2-40B4-BE49-F238E27FC236}">
              <a16:creationId xmlns:a16="http://schemas.microsoft.com/office/drawing/2014/main" id="{6F4BE8EE-26BA-444C-9ACA-430557EF3ED0}"/>
            </a:ext>
          </a:extLst>
        </xdr:cNvPr>
        <xdr:cNvSpPr/>
      </xdr:nvSpPr>
      <xdr:spPr>
        <a:xfrm>
          <a:off x="14033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9" name="フローチャート: 判断 138">
          <a:extLst>
            <a:ext uri="{FF2B5EF4-FFF2-40B4-BE49-F238E27FC236}">
              <a16:creationId xmlns:a16="http://schemas.microsoft.com/office/drawing/2014/main" id="{64B97160-A3DD-4DB5-9D7A-048C9CAD9BD0}"/>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0" name="フローチャート: 判断 139">
          <a:extLst>
            <a:ext uri="{FF2B5EF4-FFF2-40B4-BE49-F238E27FC236}">
              <a16:creationId xmlns:a16="http://schemas.microsoft.com/office/drawing/2014/main" id="{BB832690-CC7C-4568-9F41-6D2DB46E1AA8}"/>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1" name="フローチャート: 判断 140">
          <a:extLst>
            <a:ext uri="{FF2B5EF4-FFF2-40B4-BE49-F238E27FC236}">
              <a16:creationId xmlns:a16="http://schemas.microsoft.com/office/drawing/2014/main" id="{7CFFCD1C-FDC5-464F-ACCD-E1594B871D8B}"/>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F679F8B-7EE9-478C-9CB7-7B44434952B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2A12D83-2ACB-435A-B160-8434598B40D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26EAFBF-301B-4B22-8C2B-D33BDD2139E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BA07B2A-D7E2-44FB-B5EB-51F967C2B59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C914ABA-6DB6-4762-839C-FB9671BBFE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7" name="楕円 146">
          <a:extLst>
            <a:ext uri="{FF2B5EF4-FFF2-40B4-BE49-F238E27FC236}">
              <a16:creationId xmlns:a16="http://schemas.microsoft.com/office/drawing/2014/main" id="{72FFD7CF-E945-4090-9756-1C0911E9EDD4}"/>
            </a:ext>
          </a:extLst>
        </xdr:cNvPr>
        <xdr:cNvSpPr/>
      </xdr:nvSpPr>
      <xdr:spPr>
        <a:xfrm>
          <a:off x="14744700" y="60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117308</xdr:rowOff>
    </xdr:from>
    <xdr:ext cx="469744" cy="259045"/>
    <xdr:sp macro="" textlink="">
      <xdr:nvSpPr>
        <xdr:cNvPr id="148" name="債務償還比率該当値テキスト">
          <a:extLst>
            <a:ext uri="{FF2B5EF4-FFF2-40B4-BE49-F238E27FC236}">
              <a16:creationId xmlns:a16="http://schemas.microsoft.com/office/drawing/2014/main" id="{FB4302D0-2497-4D66-BCB3-85B0ABEF2D9B}"/>
            </a:ext>
          </a:extLst>
        </xdr:cNvPr>
        <xdr:cNvSpPr txBox="1"/>
      </xdr:nvSpPr>
      <xdr:spPr>
        <a:xfrm>
          <a:off x="14846300" y="603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105057</xdr:rowOff>
    </xdr:from>
    <xdr:to>
      <xdr:col>72</xdr:col>
      <xdr:colOff>123825</xdr:colOff>
      <xdr:row>31</xdr:row>
      <xdr:rowOff>35207</xdr:rowOff>
    </xdr:to>
    <xdr:sp macro="" textlink="">
      <xdr:nvSpPr>
        <xdr:cNvPr id="149" name="楕円 148">
          <a:extLst>
            <a:ext uri="{FF2B5EF4-FFF2-40B4-BE49-F238E27FC236}">
              <a16:creationId xmlns:a16="http://schemas.microsoft.com/office/drawing/2014/main" id="{9979D98E-CB62-4EDA-ABD3-D488CC719911}"/>
            </a:ext>
          </a:extLst>
        </xdr:cNvPr>
        <xdr:cNvSpPr/>
      </xdr:nvSpPr>
      <xdr:spPr>
        <a:xfrm>
          <a:off x="14033500" y="6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155857</xdr:rowOff>
    </xdr:from>
    <xdr:to>
      <xdr:col>76</xdr:col>
      <xdr:colOff>22225</xdr:colOff>
      <xdr:row>31</xdr:row>
      <xdr:rowOff>18231</xdr:rowOff>
    </xdr:to>
    <xdr:cxnSp macro="">
      <xdr:nvCxnSpPr>
        <xdr:cNvPr id="150" name="直線コネクタ 149">
          <a:extLst>
            <a:ext uri="{FF2B5EF4-FFF2-40B4-BE49-F238E27FC236}">
              <a16:creationId xmlns:a16="http://schemas.microsoft.com/office/drawing/2014/main" id="{A331001C-030A-469C-B424-1F3C4CE5F9AA}"/>
            </a:ext>
          </a:extLst>
        </xdr:cNvPr>
        <xdr:cNvCxnSpPr/>
      </xdr:nvCxnSpPr>
      <xdr:spPr>
        <a:xfrm>
          <a:off x="14084300" y="6070882"/>
          <a:ext cx="7112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104599</xdr:rowOff>
    </xdr:from>
    <xdr:to>
      <xdr:col>68</xdr:col>
      <xdr:colOff>123825</xdr:colOff>
      <xdr:row>33</xdr:row>
      <xdr:rowOff>34749</xdr:rowOff>
    </xdr:to>
    <xdr:sp macro="" textlink="">
      <xdr:nvSpPr>
        <xdr:cNvPr id="151" name="楕円 150">
          <a:extLst>
            <a:ext uri="{FF2B5EF4-FFF2-40B4-BE49-F238E27FC236}">
              <a16:creationId xmlns:a16="http://schemas.microsoft.com/office/drawing/2014/main" id="{6055B7B9-C9A1-47F1-A095-5E2ED1845052}"/>
            </a:ext>
          </a:extLst>
        </xdr:cNvPr>
        <xdr:cNvSpPr/>
      </xdr:nvSpPr>
      <xdr:spPr>
        <a:xfrm>
          <a:off x="13271500" y="63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155857</xdr:rowOff>
    </xdr:from>
    <xdr:to>
      <xdr:col>72</xdr:col>
      <xdr:colOff>73025</xdr:colOff>
      <xdr:row>32</xdr:row>
      <xdr:rowOff>155399</xdr:rowOff>
    </xdr:to>
    <xdr:cxnSp macro="">
      <xdr:nvCxnSpPr>
        <xdr:cNvPr id="152" name="直線コネクタ 151">
          <a:extLst>
            <a:ext uri="{FF2B5EF4-FFF2-40B4-BE49-F238E27FC236}">
              <a16:creationId xmlns:a16="http://schemas.microsoft.com/office/drawing/2014/main" id="{9B622C44-B4A0-450B-A66A-7685CB25D91D}"/>
            </a:ext>
          </a:extLst>
        </xdr:cNvPr>
        <xdr:cNvCxnSpPr/>
      </xdr:nvCxnSpPr>
      <xdr:spPr>
        <a:xfrm flipV="1">
          <a:off x="13322300" y="6070882"/>
          <a:ext cx="762000" cy="34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55612</xdr:rowOff>
    </xdr:from>
    <xdr:to>
      <xdr:col>64</xdr:col>
      <xdr:colOff>123825</xdr:colOff>
      <xdr:row>33</xdr:row>
      <xdr:rowOff>157212</xdr:rowOff>
    </xdr:to>
    <xdr:sp macro="" textlink="">
      <xdr:nvSpPr>
        <xdr:cNvPr id="153" name="楕円 152">
          <a:extLst>
            <a:ext uri="{FF2B5EF4-FFF2-40B4-BE49-F238E27FC236}">
              <a16:creationId xmlns:a16="http://schemas.microsoft.com/office/drawing/2014/main" id="{C5F28C9D-A7C0-4337-82CF-FA1154062BFC}"/>
            </a:ext>
          </a:extLst>
        </xdr:cNvPr>
        <xdr:cNvSpPr/>
      </xdr:nvSpPr>
      <xdr:spPr>
        <a:xfrm>
          <a:off x="12509500" y="64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155399</xdr:rowOff>
    </xdr:from>
    <xdr:to>
      <xdr:col>68</xdr:col>
      <xdr:colOff>73025</xdr:colOff>
      <xdr:row>33</xdr:row>
      <xdr:rowOff>106412</xdr:rowOff>
    </xdr:to>
    <xdr:cxnSp macro="">
      <xdr:nvCxnSpPr>
        <xdr:cNvPr id="154" name="直線コネクタ 153">
          <a:extLst>
            <a:ext uri="{FF2B5EF4-FFF2-40B4-BE49-F238E27FC236}">
              <a16:creationId xmlns:a16="http://schemas.microsoft.com/office/drawing/2014/main" id="{8DDE0479-FD6B-4F16-B011-0A30BAB98A4B}"/>
            </a:ext>
          </a:extLst>
        </xdr:cNvPr>
        <xdr:cNvCxnSpPr/>
      </xdr:nvCxnSpPr>
      <xdr:spPr>
        <a:xfrm flipV="1">
          <a:off x="12560300" y="6413324"/>
          <a:ext cx="762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65927</xdr:rowOff>
    </xdr:from>
    <xdr:to>
      <xdr:col>60</xdr:col>
      <xdr:colOff>123825</xdr:colOff>
      <xdr:row>33</xdr:row>
      <xdr:rowOff>167527</xdr:rowOff>
    </xdr:to>
    <xdr:sp macro="" textlink="">
      <xdr:nvSpPr>
        <xdr:cNvPr id="155" name="楕円 154">
          <a:extLst>
            <a:ext uri="{FF2B5EF4-FFF2-40B4-BE49-F238E27FC236}">
              <a16:creationId xmlns:a16="http://schemas.microsoft.com/office/drawing/2014/main" id="{CACA7C9E-A75C-473D-B69E-BBADC827467E}"/>
            </a:ext>
          </a:extLst>
        </xdr:cNvPr>
        <xdr:cNvSpPr/>
      </xdr:nvSpPr>
      <xdr:spPr>
        <a:xfrm>
          <a:off x="11747500" y="64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106412</xdr:rowOff>
    </xdr:from>
    <xdr:to>
      <xdr:col>64</xdr:col>
      <xdr:colOff>73025</xdr:colOff>
      <xdr:row>33</xdr:row>
      <xdr:rowOff>116727</xdr:rowOff>
    </xdr:to>
    <xdr:cxnSp macro="">
      <xdr:nvCxnSpPr>
        <xdr:cNvPr id="156" name="直線コネクタ 155">
          <a:extLst>
            <a:ext uri="{FF2B5EF4-FFF2-40B4-BE49-F238E27FC236}">
              <a16:creationId xmlns:a16="http://schemas.microsoft.com/office/drawing/2014/main" id="{4D72DAD3-5E29-47B2-90F3-931977F3DC51}"/>
            </a:ext>
          </a:extLst>
        </xdr:cNvPr>
        <xdr:cNvCxnSpPr/>
      </xdr:nvCxnSpPr>
      <xdr:spPr>
        <a:xfrm flipV="1">
          <a:off x="11798300" y="6535787"/>
          <a:ext cx="762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a:extLst>
            <a:ext uri="{FF2B5EF4-FFF2-40B4-BE49-F238E27FC236}">
              <a16:creationId xmlns:a16="http://schemas.microsoft.com/office/drawing/2014/main" id="{BE62CFF7-7E00-46E5-A99F-1E494FA59FE0}"/>
            </a:ext>
          </a:extLst>
        </xdr:cNvPr>
        <xdr:cNvSpPr txBox="1"/>
      </xdr:nvSpPr>
      <xdr:spPr>
        <a:xfrm>
          <a:off x="138367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8" name="n_2aveValue債務償還比率">
          <a:extLst>
            <a:ext uri="{FF2B5EF4-FFF2-40B4-BE49-F238E27FC236}">
              <a16:creationId xmlns:a16="http://schemas.microsoft.com/office/drawing/2014/main" id="{014889A6-348C-4AAF-B1F1-8A41778A83C2}"/>
            </a:ext>
          </a:extLst>
        </xdr:cNvPr>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9" name="n_3aveValue債務償還比率">
          <a:extLst>
            <a:ext uri="{FF2B5EF4-FFF2-40B4-BE49-F238E27FC236}">
              <a16:creationId xmlns:a16="http://schemas.microsoft.com/office/drawing/2014/main" id="{C83F4942-F7AB-47F3-8C71-790A61CF9151}"/>
            </a:ext>
          </a:extLst>
        </xdr:cNvPr>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60" name="n_4aveValue債務償還比率">
          <a:extLst>
            <a:ext uri="{FF2B5EF4-FFF2-40B4-BE49-F238E27FC236}">
              <a16:creationId xmlns:a16="http://schemas.microsoft.com/office/drawing/2014/main" id="{739F5C0C-FCD8-405C-A9CC-B5C075BDC77F}"/>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26334</xdr:rowOff>
    </xdr:from>
    <xdr:ext cx="469744" cy="259045"/>
    <xdr:sp macro="" textlink="">
      <xdr:nvSpPr>
        <xdr:cNvPr id="161" name="n_1mainValue債務償還比率">
          <a:extLst>
            <a:ext uri="{FF2B5EF4-FFF2-40B4-BE49-F238E27FC236}">
              <a16:creationId xmlns:a16="http://schemas.microsoft.com/office/drawing/2014/main" id="{0E423BCA-C2D2-4141-AD14-35CFD03107A9}"/>
            </a:ext>
          </a:extLst>
        </xdr:cNvPr>
        <xdr:cNvSpPr txBox="1"/>
      </xdr:nvSpPr>
      <xdr:spPr>
        <a:xfrm>
          <a:off x="13836727" y="611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25876</xdr:rowOff>
    </xdr:from>
    <xdr:ext cx="469744" cy="259045"/>
    <xdr:sp macro="" textlink="">
      <xdr:nvSpPr>
        <xdr:cNvPr id="162" name="n_2mainValue債務償還比率">
          <a:extLst>
            <a:ext uri="{FF2B5EF4-FFF2-40B4-BE49-F238E27FC236}">
              <a16:creationId xmlns:a16="http://schemas.microsoft.com/office/drawing/2014/main" id="{808AB313-4DCC-4D50-9DDD-7DE371AA76DA}"/>
            </a:ext>
          </a:extLst>
        </xdr:cNvPr>
        <xdr:cNvSpPr txBox="1"/>
      </xdr:nvSpPr>
      <xdr:spPr>
        <a:xfrm>
          <a:off x="13087427" y="64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148339</xdr:rowOff>
    </xdr:from>
    <xdr:ext cx="560923" cy="259045"/>
    <xdr:sp macro="" textlink="">
      <xdr:nvSpPr>
        <xdr:cNvPr id="163" name="n_3mainValue債務償還比率">
          <a:extLst>
            <a:ext uri="{FF2B5EF4-FFF2-40B4-BE49-F238E27FC236}">
              <a16:creationId xmlns:a16="http://schemas.microsoft.com/office/drawing/2014/main" id="{5174F181-2E83-426B-86E1-6FA56B121A47}"/>
            </a:ext>
          </a:extLst>
        </xdr:cNvPr>
        <xdr:cNvSpPr txBox="1"/>
      </xdr:nvSpPr>
      <xdr:spPr>
        <a:xfrm>
          <a:off x="12279838" y="65777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158654</xdr:rowOff>
    </xdr:from>
    <xdr:ext cx="560923" cy="259045"/>
    <xdr:sp macro="" textlink="">
      <xdr:nvSpPr>
        <xdr:cNvPr id="164" name="n_4mainValue債務償還比率">
          <a:extLst>
            <a:ext uri="{FF2B5EF4-FFF2-40B4-BE49-F238E27FC236}">
              <a16:creationId xmlns:a16="http://schemas.microsoft.com/office/drawing/2014/main" id="{E6ECE6CD-30E3-4B52-AC74-D84AFD987DD2}"/>
            </a:ext>
          </a:extLst>
        </xdr:cNvPr>
        <xdr:cNvSpPr txBox="1"/>
      </xdr:nvSpPr>
      <xdr:spPr>
        <a:xfrm>
          <a:off x="11517838" y="6588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69DE0FF-B7D0-4B37-A6C5-6F036E0A36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EAF5227B-3007-4C69-8347-19A5F7172A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92D4B3B9-DFF7-4F95-9B1B-BFE14F92208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3B6380F-AB11-4513-B9CD-1023FDA3873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FD611C5-3CD5-4C8F-A659-66BEF8BACF7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3BB98762-E0BD-4B1A-B88A-3772530A34F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4E4606-864F-4E2F-B0CD-4A063DBEC5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97F4E4-FF7E-452F-8059-56A1652208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9FF980-1AF1-4278-9BF4-CBE2E28A4F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66D6A0-34A8-40E3-B96D-D334A16D04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1AE080-08A9-4A65-AF0D-04331F995A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AC2A91-3FD0-48B3-A43D-81E5F3E744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693F6C-DE67-4387-A3F3-23C806BC29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D3A742-F6E7-4D59-AE33-1853A7ED3D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C4A8C3-89F8-4D55-9D2B-B896798DBE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68BF53-A7EE-45C5-B546-EBD0DF265E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286750-6EAD-4ACE-8ECF-DD06C5666A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EA9625-569B-49D9-90D6-EA1DCDE317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02F3B2-BBA5-49DE-BDE6-0C532AF976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8C63CF-3C43-4AC3-BCFA-5D483DABFC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17FA89-500E-4E29-B790-3A4D42E8F7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8A695E5-DDA3-44A8-84A1-0F41BA46B1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3B12D2-09B0-40A8-9AD5-7F68AD6931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6E0160-BD38-4708-8DBC-50565B7BD6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E2A257-6136-4DFC-92A8-3DD0DD3A65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B626B6-0FC6-4BB8-B3D2-5EBEB8A8B5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3E6652-A6FB-4777-82F4-8A323752FA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F81537-12C8-47E4-96BA-ED174C6551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0E8D09-4E46-4869-85A2-B561396F5B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26D573-5FF8-4554-84C4-39ED0ED427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AD4606-16A2-49B5-8B7F-978E5B6F46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2365B9-49E1-4B95-9836-1EBD7357B5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DFCD7F-91CF-4313-BA1D-2D564476C4B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20245A-8BE2-41C4-8B30-D2EC5A5C35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1EE34B-F603-46AC-B58D-BAC2AB3BDF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F3C162-DEEE-441B-8642-A232CB0A98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A03F37-24F0-49FB-99B1-CDA0EC4DE6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B3DD33-E4E3-4A63-8FEB-CFD10BBD35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B83722-D7A5-4042-BD44-8818838200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9A331D-9682-4789-88C7-D5BA824672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616818-F01F-4928-A31E-9E549F3D25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7076A5-E564-472A-AFA9-E4E19D285C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2F42E5-F773-4075-8FF8-E88F75AADA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A8A3CF-CF8B-4921-9BDD-9D65C77846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1FC17B-441E-4E4A-8166-B40772CFCA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6FC853-D8D8-4866-A62C-2B20465B52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123B16-0F02-4080-881A-AA738ADB42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880056-126C-45B5-BD46-87CBB396C80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8751CE-AAFB-4F98-AAA7-52C4C7E47BE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09E1B4F-7D73-4085-879F-3D371A91389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C6B427-95A3-4805-BCEF-1CF02973373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6C8BA0-512D-4032-A9EF-1AC1FD7E58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96615F7-6E7B-4397-9B4F-2C55747D03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BCFD769-89F9-4E6B-A9B6-6D5E1019FC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60C2F00-7AE4-4EC9-A1AF-2FD5168427C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160EE60-5F48-4398-A2AE-30350522277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C854213-0C59-4B23-828E-2FB7972050E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29DCA02-A156-40F0-9CDF-607B0CC0BCE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46A442-ECD3-4866-8B1F-853D8DF5FF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6BA4478-E9AB-4115-9FD8-08B74343EA3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151EB3E-8F03-45F6-A395-00EAB9DF90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86C7B3F2-6732-4177-AF70-CFD0A4ADD7DF}"/>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AD5B17E2-2B61-4B5B-9D95-67EDD434791B}"/>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C6A9A8D-E2CE-4D89-9F8C-7A2776AD27E8}"/>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4B523E0A-4C0F-47B4-B1FF-6F195555F527}"/>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37ACEF42-39C7-47BD-B482-F841BE9133AA}"/>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200A37AF-2F30-4AFC-A252-6FBECEC0C0B8}"/>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CD916430-C7C4-4743-8BED-0CB05CA11CDB}"/>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3E384026-37C6-4911-90E5-45CB90215813}"/>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E9660486-A81F-43B3-BA58-76098B22B0BE}"/>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F94444C0-0915-40F7-AA13-3233AEF8B8D7}"/>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43DC26E7-2D45-489F-96BE-208409BB16BF}"/>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0DB656-EAAC-4A56-9CE7-62F31C79F9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B0B9B3-0424-4E65-9742-4CFA5373AC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141E0D-7BE2-4772-9B03-DA5FABC1B9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A8A0D8-FE0F-4A52-B641-31DB8A5E1CE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4BEAEB-42DD-420F-9F57-85043BFEAE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73" name="楕円 72">
          <a:extLst>
            <a:ext uri="{FF2B5EF4-FFF2-40B4-BE49-F238E27FC236}">
              <a16:creationId xmlns:a16="http://schemas.microsoft.com/office/drawing/2014/main" id="{3F5A7403-7860-4D86-8591-5D813A09F5B3}"/>
            </a:ext>
          </a:extLst>
        </xdr:cNvPr>
        <xdr:cNvSpPr/>
      </xdr:nvSpPr>
      <xdr:spPr>
        <a:xfrm>
          <a:off x="4584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3C3F4DE9-61F0-49C4-A018-DA67125D2E53}"/>
            </a:ext>
          </a:extLst>
        </xdr:cNvPr>
        <xdr:cNvSpPr txBox="1"/>
      </xdr:nvSpPr>
      <xdr:spPr>
        <a:xfrm>
          <a:off x="4673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a:extLst>
            <a:ext uri="{FF2B5EF4-FFF2-40B4-BE49-F238E27FC236}">
              <a16:creationId xmlns:a16="http://schemas.microsoft.com/office/drawing/2014/main" id="{2063B307-53D5-40E6-83FC-F79698F4F22E}"/>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112395</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316D1C89-E306-4ED8-834D-865647CF9E80}"/>
            </a:ext>
          </a:extLst>
        </xdr:cNvPr>
        <xdr:cNvCxnSpPr/>
      </xdr:nvCxnSpPr>
      <xdr:spPr>
        <a:xfrm flipV="1">
          <a:off x="3797300" y="62845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50165</xdr:rowOff>
    </xdr:from>
    <xdr:to>
      <xdr:col>15</xdr:col>
      <xdr:colOff>101600</xdr:colOff>
      <xdr:row>36</xdr:row>
      <xdr:rowOff>151765</xdr:rowOff>
    </xdr:to>
    <xdr:sp macro="" textlink="">
      <xdr:nvSpPr>
        <xdr:cNvPr id="77" name="楕円 76">
          <a:extLst>
            <a:ext uri="{FF2B5EF4-FFF2-40B4-BE49-F238E27FC236}">
              <a16:creationId xmlns:a16="http://schemas.microsoft.com/office/drawing/2014/main" id="{A1FAD584-E9C5-4E57-8EBA-441709879BC2}"/>
            </a:ext>
          </a:extLst>
        </xdr:cNvPr>
        <xdr:cNvSpPr/>
      </xdr:nvSpPr>
      <xdr:spPr>
        <a:xfrm>
          <a:off x="2857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100965</xdr:rowOff>
    </xdr:from>
    <xdr:to>
      <xdr:col>19</xdr:col>
      <xdr:colOff>177800</xdr:colOff>
      <xdr:row>36</xdr:row>
      <xdr:rowOff>133350</xdr:rowOff>
    </xdr:to>
    <xdr:cxnSp macro="">
      <xdr:nvCxnSpPr>
        <xdr:cNvPr id="78" name="直線コネクタ 77">
          <a:extLst>
            <a:ext uri="{FF2B5EF4-FFF2-40B4-BE49-F238E27FC236}">
              <a16:creationId xmlns:a16="http://schemas.microsoft.com/office/drawing/2014/main" id="{40288543-25C5-48DC-A3B2-EB83646ED7BC}"/>
            </a:ext>
          </a:extLst>
        </xdr:cNvPr>
        <xdr:cNvCxnSpPr/>
      </xdr:nvCxnSpPr>
      <xdr:spPr>
        <a:xfrm>
          <a:off x="2908300" y="6273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79" name="楕円 78">
          <a:extLst>
            <a:ext uri="{FF2B5EF4-FFF2-40B4-BE49-F238E27FC236}">
              <a16:creationId xmlns:a16="http://schemas.microsoft.com/office/drawing/2014/main" id="{0BCA9D82-BF5C-4972-BFF2-2E0785C283E1}"/>
            </a:ext>
          </a:extLst>
        </xdr:cNvPr>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97155</xdr:rowOff>
    </xdr:from>
    <xdr:to>
      <xdr:col>15</xdr:col>
      <xdr:colOff>50800</xdr:colOff>
      <xdr:row>36</xdr:row>
      <xdr:rowOff>100965</xdr:rowOff>
    </xdr:to>
    <xdr:cxnSp macro="">
      <xdr:nvCxnSpPr>
        <xdr:cNvPr id="80" name="直線コネクタ 79">
          <a:extLst>
            <a:ext uri="{FF2B5EF4-FFF2-40B4-BE49-F238E27FC236}">
              <a16:creationId xmlns:a16="http://schemas.microsoft.com/office/drawing/2014/main" id="{A49F34B4-22F8-4FCE-B88E-BFC43A32384A}"/>
            </a:ext>
          </a:extLst>
        </xdr:cNvPr>
        <xdr:cNvCxnSpPr/>
      </xdr:nvCxnSpPr>
      <xdr:spPr>
        <a:xfrm>
          <a:off x="2019300" y="62693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1" name="楕円 80">
          <a:extLst>
            <a:ext uri="{FF2B5EF4-FFF2-40B4-BE49-F238E27FC236}">
              <a16:creationId xmlns:a16="http://schemas.microsoft.com/office/drawing/2014/main" id="{3BBA8212-DF62-4B62-A5DC-0D8A61058CE2}"/>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97155</xdr:rowOff>
    </xdr:from>
    <xdr:to>
      <xdr:col>10</xdr:col>
      <xdr:colOff>114300</xdr:colOff>
      <xdr:row>36</xdr:row>
      <xdr:rowOff>99060</xdr:rowOff>
    </xdr:to>
    <xdr:cxnSp macro="">
      <xdr:nvCxnSpPr>
        <xdr:cNvPr id="82" name="直線コネクタ 81">
          <a:extLst>
            <a:ext uri="{FF2B5EF4-FFF2-40B4-BE49-F238E27FC236}">
              <a16:creationId xmlns:a16="http://schemas.microsoft.com/office/drawing/2014/main" id="{611AB36D-1A66-43EC-88D9-2F236E21BDFD}"/>
            </a:ext>
          </a:extLst>
        </xdr:cNvPr>
        <xdr:cNvCxnSpPr/>
      </xdr:nvCxnSpPr>
      <xdr:spPr>
        <a:xfrm flipV="1">
          <a:off x="1130300" y="6269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E4DBC60B-2251-467D-8F0A-B2E98219141C}"/>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C1DF57B1-8911-4508-B35F-E184D9464794}"/>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6043AFE8-8681-4B53-9BC7-345142516BDB}"/>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BFF6662E-815C-43D8-AFA4-0F0BC01B1A2E}"/>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7" name="n_1mainValue【道路】&#10;有形固定資産減価償却率">
          <a:extLst>
            <a:ext uri="{FF2B5EF4-FFF2-40B4-BE49-F238E27FC236}">
              <a16:creationId xmlns:a16="http://schemas.microsoft.com/office/drawing/2014/main" id="{BA866F84-33A0-4F57-8FE1-A0BE37EB6687}"/>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8" name="n_2mainValue【道路】&#10;有形固定資産減価償却率">
          <a:extLst>
            <a:ext uri="{FF2B5EF4-FFF2-40B4-BE49-F238E27FC236}">
              <a16:creationId xmlns:a16="http://schemas.microsoft.com/office/drawing/2014/main" id="{AAC908AE-4F3D-485A-AD2C-C6EE596A8360}"/>
            </a:ext>
          </a:extLst>
        </xdr:cNvPr>
        <xdr:cNvSpPr txBox="1"/>
      </xdr:nvSpPr>
      <xdr:spPr>
        <a:xfrm>
          <a:off x="2705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164482</xdr:rowOff>
    </xdr:from>
    <xdr:ext cx="405111" cy="259045"/>
    <xdr:sp macro="" textlink="">
      <xdr:nvSpPr>
        <xdr:cNvPr id="89" name="n_3mainValue【道路】&#10;有形固定資産減価償却率">
          <a:extLst>
            <a:ext uri="{FF2B5EF4-FFF2-40B4-BE49-F238E27FC236}">
              <a16:creationId xmlns:a16="http://schemas.microsoft.com/office/drawing/2014/main" id="{1D10CB7A-872E-42AD-A1AF-3B7B01183CAE}"/>
            </a:ext>
          </a:extLst>
        </xdr:cNvPr>
        <xdr:cNvSpPr txBox="1"/>
      </xdr:nvSpPr>
      <xdr:spPr>
        <a:xfrm>
          <a:off x="1816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0" name="n_4mainValue【道路】&#10;有形固定資産減価償却率">
          <a:extLst>
            <a:ext uri="{FF2B5EF4-FFF2-40B4-BE49-F238E27FC236}">
              <a16:creationId xmlns:a16="http://schemas.microsoft.com/office/drawing/2014/main" id="{FE1295AB-2F7C-4017-9F3A-9E5EAF250BBD}"/>
            </a:ext>
          </a:extLst>
        </xdr:cNvPr>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DA4054B-8342-45F9-BBF1-300B2DD893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560DD95-01BE-4238-A334-A6FBDE8D1B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9E5AF0B-B8DF-4CC1-8B80-A68AA09284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92C3659-3ED6-4524-A612-D7F1B9DDDC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5CCDC1A-8A23-4EE1-AA77-10995BBB2A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70F8BC1-0B34-428A-B926-B715FCFAEF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9B5C8B6-3C63-4F23-B2C4-017A200872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2EF3B28-C186-4C88-AB9E-3DE40866CF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BB9E7FE-0B38-4A32-BA3A-5DFD74BAB5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36DE640-0B06-4063-AACF-31AEAF310E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E5395DB-1CF2-4DD6-A763-EDB396B231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8635788-824E-46B1-A52D-4BDA619EFBF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7E2A716-CD19-4F8E-8777-FB70E393A2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B7CB6D5-D72A-4403-8203-7C91BB236B9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9C09065-411F-4F00-8CB1-5F33B033CC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6225710-1D9C-4524-A1F9-2355965FEDA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BC17EC0-12AF-4D16-8B66-BF76B6888B3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128689B-F79F-4990-A76D-366F9D97BF6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FD0043A-2096-4661-A035-6E1F1A09880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9F4D686-C177-40D5-A593-03D34E7F5EB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000A656-93D1-4E07-9ED8-4FE33D9245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01C0071-3D8B-40AA-B1EA-3075CC904E2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2B22A6D-F527-4246-9884-7AB36556D7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4942B373-2C70-4A44-879B-364CE339D42E}"/>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6EA2E516-0A5E-48FE-B2E3-0D2DF75734AB}"/>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9C8E7789-C5EA-4F7A-8FC3-8BEAEBE48E7F}"/>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8FF2DFF9-229F-43A7-8B8C-68ED6A1F964E}"/>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62FF50D9-5912-4EF7-A594-307B851D9888}"/>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1F34C527-8AF1-47C0-8D87-FF6CA6B6BEC9}"/>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FE470C6-21A2-44C7-A4F1-40564E14ED05}"/>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1A6EE03A-F5D5-421C-8F61-B9E71F0E2215}"/>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22" name="フローチャート: 判断 121">
          <a:extLst>
            <a:ext uri="{FF2B5EF4-FFF2-40B4-BE49-F238E27FC236}">
              <a16:creationId xmlns:a16="http://schemas.microsoft.com/office/drawing/2014/main" id="{E2DA0E6F-6843-487D-8F69-6B09506710BF}"/>
            </a:ext>
          </a:extLst>
        </xdr:cNvPr>
        <xdr:cNvSpPr/>
      </xdr:nvSpPr>
      <xdr:spPr>
        <a:xfrm>
          <a:off x="8699500" y="64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3" name="フローチャート: 判断 122">
          <a:extLst>
            <a:ext uri="{FF2B5EF4-FFF2-40B4-BE49-F238E27FC236}">
              <a16:creationId xmlns:a16="http://schemas.microsoft.com/office/drawing/2014/main" id="{BD45F507-3837-49B6-94BF-C57744BD865E}"/>
            </a:ext>
          </a:extLst>
        </xdr:cNvPr>
        <xdr:cNvSpPr/>
      </xdr:nvSpPr>
      <xdr:spPr>
        <a:xfrm>
          <a:off x="7810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4" name="フローチャート: 判断 123">
          <a:extLst>
            <a:ext uri="{FF2B5EF4-FFF2-40B4-BE49-F238E27FC236}">
              <a16:creationId xmlns:a16="http://schemas.microsoft.com/office/drawing/2014/main" id="{1F3AE761-5200-44E1-8612-06CC169084B1}"/>
            </a:ext>
          </a:extLst>
        </xdr:cNvPr>
        <xdr:cNvSpPr/>
      </xdr:nvSpPr>
      <xdr:spPr>
        <a:xfrm>
          <a:off x="6921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9CECCB-92B1-4A75-8A6A-A12255548A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7F74B68-1439-41A8-BF24-ABD94B40A46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F9D00E-5FFF-4905-8358-64D983EBC3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6C77F8-48DC-4FC1-A35B-DAD36833B1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D0DD76A-4618-4A12-9076-7228DCF930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60871</xdr:rowOff>
    </xdr:from>
    <xdr:to>
      <xdr:col>55</xdr:col>
      <xdr:colOff>50800</xdr:colOff>
      <xdr:row>41</xdr:row>
      <xdr:rowOff>162471</xdr:rowOff>
    </xdr:to>
    <xdr:sp macro="" textlink="">
      <xdr:nvSpPr>
        <xdr:cNvPr id="130" name="楕円 129">
          <a:extLst>
            <a:ext uri="{FF2B5EF4-FFF2-40B4-BE49-F238E27FC236}">
              <a16:creationId xmlns:a16="http://schemas.microsoft.com/office/drawing/2014/main" id="{65B7C621-F16D-4741-89B8-8C8A7E7D2836}"/>
            </a:ext>
          </a:extLst>
        </xdr:cNvPr>
        <xdr:cNvSpPr/>
      </xdr:nvSpPr>
      <xdr:spPr>
        <a:xfrm>
          <a:off x="10426700" y="70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147248</xdr:rowOff>
    </xdr:from>
    <xdr:ext cx="469744" cy="259045"/>
    <xdr:sp macro="" textlink="">
      <xdr:nvSpPr>
        <xdr:cNvPr id="131" name="【道路】&#10;一人当たり延長該当値テキスト">
          <a:extLst>
            <a:ext uri="{FF2B5EF4-FFF2-40B4-BE49-F238E27FC236}">
              <a16:creationId xmlns:a16="http://schemas.microsoft.com/office/drawing/2014/main" id="{30DA1E0C-81D3-478A-B95F-0B549806CFB2}"/>
            </a:ext>
          </a:extLst>
        </xdr:cNvPr>
        <xdr:cNvSpPr txBox="1"/>
      </xdr:nvSpPr>
      <xdr:spPr>
        <a:xfrm>
          <a:off x="10515600" y="70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61785</xdr:rowOff>
    </xdr:from>
    <xdr:to>
      <xdr:col>50</xdr:col>
      <xdr:colOff>165100</xdr:colOff>
      <xdr:row>41</xdr:row>
      <xdr:rowOff>163385</xdr:rowOff>
    </xdr:to>
    <xdr:sp macro="" textlink="">
      <xdr:nvSpPr>
        <xdr:cNvPr id="132" name="楕円 131">
          <a:extLst>
            <a:ext uri="{FF2B5EF4-FFF2-40B4-BE49-F238E27FC236}">
              <a16:creationId xmlns:a16="http://schemas.microsoft.com/office/drawing/2014/main" id="{174CEEA5-3202-48E5-BC0C-8BACA0457C06}"/>
            </a:ext>
          </a:extLst>
        </xdr:cNvPr>
        <xdr:cNvSpPr/>
      </xdr:nvSpPr>
      <xdr:spPr>
        <a:xfrm>
          <a:off x="9588500" y="70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111671</xdr:rowOff>
    </xdr:from>
    <xdr:to>
      <xdr:col>55</xdr:col>
      <xdr:colOff>0</xdr:colOff>
      <xdr:row>41</xdr:row>
      <xdr:rowOff>112585</xdr:rowOff>
    </xdr:to>
    <xdr:cxnSp macro="">
      <xdr:nvCxnSpPr>
        <xdr:cNvPr id="133" name="直線コネクタ 132">
          <a:extLst>
            <a:ext uri="{FF2B5EF4-FFF2-40B4-BE49-F238E27FC236}">
              <a16:creationId xmlns:a16="http://schemas.microsoft.com/office/drawing/2014/main" id="{EBD64474-4DC5-4FA4-B0A8-05B54CCF21A7}"/>
            </a:ext>
          </a:extLst>
        </xdr:cNvPr>
        <xdr:cNvCxnSpPr/>
      </xdr:nvCxnSpPr>
      <xdr:spPr>
        <a:xfrm flipV="1">
          <a:off x="9639300" y="714112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61976</xdr:rowOff>
    </xdr:from>
    <xdr:to>
      <xdr:col>46</xdr:col>
      <xdr:colOff>38100</xdr:colOff>
      <xdr:row>41</xdr:row>
      <xdr:rowOff>163576</xdr:rowOff>
    </xdr:to>
    <xdr:sp macro="" textlink="">
      <xdr:nvSpPr>
        <xdr:cNvPr id="134" name="楕円 133">
          <a:extLst>
            <a:ext uri="{FF2B5EF4-FFF2-40B4-BE49-F238E27FC236}">
              <a16:creationId xmlns:a16="http://schemas.microsoft.com/office/drawing/2014/main" id="{39D05CF1-D0AB-4E9C-B3D7-E80516AC0811}"/>
            </a:ext>
          </a:extLst>
        </xdr:cNvPr>
        <xdr:cNvSpPr/>
      </xdr:nvSpPr>
      <xdr:spPr>
        <a:xfrm>
          <a:off x="8699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112585</xdr:rowOff>
    </xdr:from>
    <xdr:to>
      <xdr:col>50</xdr:col>
      <xdr:colOff>114300</xdr:colOff>
      <xdr:row>41</xdr:row>
      <xdr:rowOff>112776</xdr:rowOff>
    </xdr:to>
    <xdr:cxnSp macro="">
      <xdr:nvCxnSpPr>
        <xdr:cNvPr id="135" name="直線コネクタ 134">
          <a:extLst>
            <a:ext uri="{FF2B5EF4-FFF2-40B4-BE49-F238E27FC236}">
              <a16:creationId xmlns:a16="http://schemas.microsoft.com/office/drawing/2014/main" id="{CB0FE8B1-3033-4520-A2AE-315A79553632}"/>
            </a:ext>
          </a:extLst>
        </xdr:cNvPr>
        <xdr:cNvCxnSpPr/>
      </xdr:nvCxnSpPr>
      <xdr:spPr>
        <a:xfrm flipV="1">
          <a:off x="8750300" y="714203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61290</xdr:rowOff>
    </xdr:from>
    <xdr:to>
      <xdr:col>41</xdr:col>
      <xdr:colOff>101600</xdr:colOff>
      <xdr:row>41</xdr:row>
      <xdr:rowOff>162890</xdr:rowOff>
    </xdr:to>
    <xdr:sp macro="" textlink="">
      <xdr:nvSpPr>
        <xdr:cNvPr id="136" name="楕円 135">
          <a:extLst>
            <a:ext uri="{FF2B5EF4-FFF2-40B4-BE49-F238E27FC236}">
              <a16:creationId xmlns:a16="http://schemas.microsoft.com/office/drawing/2014/main" id="{A3716633-1EE6-47FC-B254-1ED9BCA0513C}"/>
            </a:ext>
          </a:extLst>
        </xdr:cNvPr>
        <xdr:cNvSpPr/>
      </xdr:nvSpPr>
      <xdr:spPr>
        <a:xfrm>
          <a:off x="7810500" y="70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112090</xdr:rowOff>
    </xdr:from>
    <xdr:to>
      <xdr:col>45</xdr:col>
      <xdr:colOff>177800</xdr:colOff>
      <xdr:row>41</xdr:row>
      <xdr:rowOff>112776</xdr:rowOff>
    </xdr:to>
    <xdr:cxnSp macro="">
      <xdr:nvCxnSpPr>
        <xdr:cNvPr id="137" name="直線コネクタ 136">
          <a:extLst>
            <a:ext uri="{FF2B5EF4-FFF2-40B4-BE49-F238E27FC236}">
              <a16:creationId xmlns:a16="http://schemas.microsoft.com/office/drawing/2014/main" id="{52882AF6-0589-4947-A2D5-F6A18377D950}"/>
            </a:ext>
          </a:extLst>
        </xdr:cNvPr>
        <xdr:cNvCxnSpPr/>
      </xdr:nvCxnSpPr>
      <xdr:spPr>
        <a:xfrm>
          <a:off x="7861300" y="714154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60490</xdr:rowOff>
    </xdr:from>
    <xdr:to>
      <xdr:col>36</xdr:col>
      <xdr:colOff>165100</xdr:colOff>
      <xdr:row>41</xdr:row>
      <xdr:rowOff>162090</xdr:rowOff>
    </xdr:to>
    <xdr:sp macro="" textlink="">
      <xdr:nvSpPr>
        <xdr:cNvPr id="138" name="楕円 137">
          <a:extLst>
            <a:ext uri="{FF2B5EF4-FFF2-40B4-BE49-F238E27FC236}">
              <a16:creationId xmlns:a16="http://schemas.microsoft.com/office/drawing/2014/main" id="{9A6D65F3-21E3-4127-91C0-5DAB527506FC}"/>
            </a:ext>
          </a:extLst>
        </xdr:cNvPr>
        <xdr:cNvSpPr/>
      </xdr:nvSpPr>
      <xdr:spPr>
        <a:xfrm>
          <a:off x="6921500" y="7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111290</xdr:rowOff>
    </xdr:from>
    <xdr:to>
      <xdr:col>41</xdr:col>
      <xdr:colOff>50800</xdr:colOff>
      <xdr:row>41</xdr:row>
      <xdr:rowOff>112090</xdr:rowOff>
    </xdr:to>
    <xdr:cxnSp macro="">
      <xdr:nvCxnSpPr>
        <xdr:cNvPr id="139" name="直線コネクタ 138">
          <a:extLst>
            <a:ext uri="{FF2B5EF4-FFF2-40B4-BE49-F238E27FC236}">
              <a16:creationId xmlns:a16="http://schemas.microsoft.com/office/drawing/2014/main" id="{9877E49D-DDB9-4CF8-BEA6-ED1BC834AA4E}"/>
            </a:ext>
          </a:extLst>
        </xdr:cNvPr>
        <xdr:cNvCxnSpPr/>
      </xdr:nvCxnSpPr>
      <xdr:spPr>
        <a:xfrm>
          <a:off x="6972300" y="714074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590C022E-9B58-461A-8778-8ACE0CF574D3}"/>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77919</xdr:rowOff>
    </xdr:from>
    <xdr:ext cx="534377" cy="259045"/>
    <xdr:sp macro="" textlink="">
      <xdr:nvSpPr>
        <xdr:cNvPr id="141" name="n_2aveValue【道路】&#10;一人当たり延長">
          <a:extLst>
            <a:ext uri="{FF2B5EF4-FFF2-40B4-BE49-F238E27FC236}">
              <a16:creationId xmlns:a16="http://schemas.microsoft.com/office/drawing/2014/main" id="{D40080EC-6E0C-4A92-B03A-363C6E132A58}"/>
            </a:ext>
          </a:extLst>
        </xdr:cNvPr>
        <xdr:cNvSpPr txBox="1"/>
      </xdr:nvSpPr>
      <xdr:spPr>
        <a:xfrm>
          <a:off x="8483111" y="62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59136</xdr:rowOff>
    </xdr:from>
    <xdr:ext cx="534377" cy="259045"/>
    <xdr:sp macro="" textlink="">
      <xdr:nvSpPr>
        <xdr:cNvPr id="142" name="n_3aveValue【道路】&#10;一人当たり延長">
          <a:extLst>
            <a:ext uri="{FF2B5EF4-FFF2-40B4-BE49-F238E27FC236}">
              <a16:creationId xmlns:a16="http://schemas.microsoft.com/office/drawing/2014/main" id="{6C360E11-EA28-4D55-BFF0-A7BCE2CF7594}"/>
            </a:ext>
          </a:extLst>
        </xdr:cNvPr>
        <xdr:cNvSpPr txBox="1"/>
      </xdr:nvSpPr>
      <xdr:spPr>
        <a:xfrm>
          <a:off x="75941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68965</xdr:rowOff>
    </xdr:from>
    <xdr:ext cx="534377" cy="259045"/>
    <xdr:sp macro="" textlink="">
      <xdr:nvSpPr>
        <xdr:cNvPr id="143" name="n_4aveValue【道路】&#10;一人当たり延長">
          <a:extLst>
            <a:ext uri="{FF2B5EF4-FFF2-40B4-BE49-F238E27FC236}">
              <a16:creationId xmlns:a16="http://schemas.microsoft.com/office/drawing/2014/main" id="{0F122CC5-1052-4BC7-A381-744CE6689321}"/>
            </a:ext>
          </a:extLst>
        </xdr:cNvPr>
        <xdr:cNvSpPr txBox="1"/>
      </xdr:nvSpPr>
      <xdr:spPr>
        <a:xfrm>
          <a:off x="6705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154512</xdr:rowOff>
    </xdr:from>
    <xdr:ext cx="469744" cy="259045"/>
    <xdr:sp macro="" textlink="">
      <xdr:nvSpPr>
        <xdr:cNvPr id="144" name="n_1mainValue【道路】&#10;一人当たり延長">
          <a:extLst>
            <a:ext uri="{FF2B5EF4-FFF2-40B4-BE49-F238E27FC236}">
              <a16:creationId xmlns:a16="http://schemas.microsoft.com/office/drawing/2014/main" id="{540FDFBE-A4CC-47F2-B579-92D059A53E17}"/>
            </a:ext>
          </a:extLst>
        </xdr:cNvPr>
        <xdr:cNvSpPr txBox="1"/>
      </xdr:nvSpPr>
      <xdr:spPr>
        <a:xfrm>
          <a:off x="9391727" y="71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154703</xdr:rowOff>
    </xdr:from>
    <xdr:ext cx="469744" cy="259045"/>
    <xdr:sp macro="" textlink="">
      <xdr:nvSpPr>
        <xdr:cNvPr id="145" name="n_2mainValue【道路】&#10;一人当たり延長">
          <a:extLst>
            <a:ext uri="{FF2B5EF4-FFF2-40B4-BE49-F238E27FC236}">
              <a16:creationId xmlns:a16="http://schemas.microsoft.com/office/drawing/2014/main" id="{57B5C326-15D9-47A9-9480-B6332A6B07D0}"/>
            </a:ext>
          </a:extLst>
        </xdr:cNvPr>
        <xdr:cNvSpPr txBox="1"/>
      </xdr:nvSpPr>
      <xdr:spPr>
        <a:xfrm>
          <a:off x="8515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154017</xdr:rowOff>
    </xdr:from>
    <xdr:ext cx="469744" cy="259045"/>
    <xdr:sp macro="" textlink="">
      <xdr:nvSpPr>
        <xdr:cNvPr id="146" name="n_3mainValue【道路】&#10;一人当たり延長">
          <a:extLst>
            <a:ext uri="{FF2B5EF4-FFF2-40B4-BE49-F238E27FC236}">
              <a16:creationId xmlns:a16="http://schemas.microsoft.com/office/drawing/2014/main" id="{464621B8-7159-4F8C-9BFE-AD76EE326341}"/>
            </a:ext>
          </a:extLst>
        </xdr:cNvPr>
        <xdr:cNvSpPr txBox="1"/>
      </xdr:nvSpPr>
      <xdr:spPr>
        <a:xfrm>
          <a:off x="7626427" y="718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153217</xdr:rowOff>
    </xdr:from>
    <xdr:ext cx="469744" cy="259045"/>
    <xdr:sp macro="" textlink="">
      <xdr:nvSpPr>
        <xdr:cNvPr id="147" name="n_4mainValue【道路】&#10;一人当たり延長">
          <a:extLst>
            <a:ext uri="{FF2B5EF4-FFF2-40B4-BE49-F238E27FC236}">
              <a16:creationId xmlns:a16="http://schemas.microsoft.com/office/drawing/2014/main" id="{194DDAF0-F199-43E7-BD2D-610DF786497B}"/>
            </a:ext>
          </a:extLst>
        </xdr:cNvPr>
        <xdr:cNvSpPr txBox="1"/>
      </xdr:nvSpPr>
      <xdr:spPr>
        <a:xfrm>
          <a:off x="6737427" y="718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0712C54-F077-46FF-B0E1-9622C797E4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4A57729-1D9E-421C-9B3A-98E0C59970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494C2EB-0E1E-40B8-85DC-7F27001EEC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0903F49-719F-4607-87B7-9423E6CD2D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5C710CC-9A06-491E-B3E8-2BF2C036FF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B5C04C2-BF97-4704-A8B5-0C64F967CA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36076E7-0B27-4E81-85E8-673C371BC4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FE6F032-B8F4-4DBA-9107-8C41E81C1E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312893C-9E56-4A54-ABF8-BCB275C829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E86DF76-A51E-4A7B-A668-336D41648F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215C684-12A5-4F14-BFE2-328019C2AE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B461E79-736F-4193-8E21-FB1FFABC089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B20FF0A-EEE3-4829-AEEA-E483F26CDEB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56F291F-B1CC-4863-86ED-319DD2B4FA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2A7B87C-03FE-49E0-904D-C1E8FD8606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53DAC3D-78EC-4D42-AFB1-F0C3175C868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BB024D2-CCC0-4ED8-A18A-429C1BEF2D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DE503D-BA8F-44DC-9F00-E5544E06B2D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58E37A1-B3DD-444C-BA1D-FCEAFB0720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0B6ADA0-AAEA-41D5-9D0D-F1B495F0E3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7DC90B8-3AD0-4CB6-98D6-D25BB7CA73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82C53C8-5E89-45B1-B280-C271C90D897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3AF4DF8-9D46-49B1-9E07-890CD60032B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EAEC3CB-A02A-4DA2-96DE-B9380E038D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315E37F-2D68-4899-8F92-3C8A0486A5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98508CC8-72D9-4D49-B3D6-0124DA57B2A8}"/>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38B6465-EB08-42EC-82D8-42A6A63E59CB}"/>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C3F68574-78A8-4827-B8DE-CCAAFDA68DBD}"/>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5476D89-1529-45CB-9F9A-8DE63C8CE345}"/>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9A78176-E93F-4EFF-BC86-C910CC2AC3D8}"/>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07B5A65-E312-4E4E-89EC-7DAFEF777EAF}"/>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BDCCB7FB-512A-49D3-A5E9-A542A53AC3E6}"/>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8C6C0F81-361D-46F2-9C01-AEB87D60B46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E4A06E36-2DA2-44D7-9657-C6684BAF7106}"/>
            </a:ext>
          </a:extLst>
        </xdr:cNvPr>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6072D3AD-9C4C-4B4E-9A77-0F257FEE762B}"/>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71288523-28C6-41AA-83F7-2C5207A151D3}"/>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C1AEBB-344F-4444-8F43-0B4CBC7DCA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2AE20F-C607-4AFA-8A4D-93D10832BF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5C9E3E-1DAF-4CFF-9E36-0A71C121C4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C03DB1D-FC37-4DFA-9EA6-B71B8E29DA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A677E40-163A-4F56-ACCE-03E452727B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89" name="楕円 188">
          <a:extLst>
            <a:ext uri="{FF2B5EF4-FFF2-40B4-BE49-F238E27FC236}">
              <a16:creationId xmlns:a16="http://schemas.microsoft.com/office/drawing/2014/main" id="{2A9374D5-2962-4292-84BE-159B6033E042}"/>
            </a:ext>
          </a:extLst>
        </xdr:cNvPr>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9611F5F-DE4E-42D2-9B4A-E592B0B7780E}"/>
            </a:ext>
          </a:extLst>
        </xdr:cNvPr>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91" name="楕円 190">
          <a:extLst>
            <a:ext uri="{FF2B5EF4-FFF2-40B4-BE49-F238E27FC236}">
              <a16:creationId xmlns:a16="http://schemas.microsoft.com/office/drawing/2014/main" id="{2443245A-5D6A-45C3-9D99-7E19143CD268}"/>
            </a:ext>
          </a:extLst>
        </xdr:cNvPr>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63681</xdr:rowOff>
    </xdr:to>
    <xdr:cxnSp macro="">
      <xdr:nvCxnSpPr>
        <xdr:cNvPr id="192" name="直線コネクタ 191">
          <a:extLst>
            <a:ext uri="{FF2B5EF4-FFF2-40B4-BE49-F238E27FC236}">
              <a16:creationId xmlns:a16="http://schemas.microsoft.com/office/drawing/2014/main" id="{F26E9269-69B5-4EB0-BE4E-33CE4039EBA3}"/>
            </a:ext>
          </a:extLst>
        </xdr:cNvPr>
        <xdr:cNvCxnSpPr/>
      </xdr:nvCxnSpPr>
      <xdr:spPr>
        <a:xfrm>
          <a:off x="3797300" y="101514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93" name="楕円 192">
          <a:extLst>
            <a:ext uri="{FF2B5EF4-FFF2-40B4-BE49-F238E27FC236}">
              <a16:creationId xmlns:a16="http://schemas.microsoft.com/office/drawing/2014/main" id="{AE0E00B1-6DE6-4A1A-B972-B30358A67B89}"/>
            </a:ext>
          </a:extLst>
        </xdr:cNvPr>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35923</xdr:rowOff>
    </xdr:to>
    <xdr:cxnSp macro="">
      <xdr:nvCxnSpPr>
        <xdr:cNvPr id="194" name="直線コネクタ 193">
          <a:extLst>
            <a:ext uri="{FF2B5EF4-FFF2-40B4-BE49-F238E27FC236}">
              <a16:creationId xmlns:a16="http://schemas.microsoft.com/office/drawing/2014/main" id="{83C25363-3DF0-4E68-8C26-102D590D9E63}"/>
            </a:ext>
          </a:extLst>
        </xdr:cNvPr>
        <xdr:cNvCxnSpPr/>
      </xdr:nvCxnSpPr>
      <xdr:spPr>
        <a:xfrm>
          <a:off x="2908300" y="101237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101056</xdr:rowOff>
    </xdr:from>
    <xdr:to>
      <xdr:col>10</xdr:col>
      <xdr:colOff>165100</xdr:colOff>
      <xdr:row>59</xdr:row>
      <xdr:rowOff>31206</xdr:rowOff>
    </xdr:to>
    <xdr:sp macro="" textlink="">
      <xdr:nvSpPr>
        <xdr:cNvPr id="195" name="楕円 194">
          <a:extLst>
            <a:ext uri="{FF2B5EF4-FFF2-40B4-BE49-F238E27FC236}">
              <a16:creationId xmlns:a16="http://schemas.microsoft.com/office/drawing/2014/main" id="{DBFD022D-82E3-4C72-B1F9-E9A390F3A957}"/>
            </a:ext>
          </a:extLst>
        </xdr:cNvPr>
        <xdr:cNvSpPr/>
      </xdr:nvSpPr>
      <xdr:spPr>
        <a:xfrm>
          <a:off x="1968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151856</xdr:rowOff>
    </xdr:from>
    <xdr:to>
      <xdr:col>15</xdr:col>
      <xdr:colOff>50800</xdr:colOff>
      <xdr:row>59</xdr:row>
      <xdr:rowOff>8165</xdr:rowOff>
    </xdr:to>
    <xdr:cxnSp macro="">
      <xdr:nvCxnSpPr>
        <xdr:cNvPr id="196" name="直線コネクタ 195">
          <a:extLst>
            <a:ext uri="{FF2B5EF4-FFF2-40B4-BE49-F238E27FC236}">
              <a16:creationId xmlns:a16="http://schemas.microsoft.com/office/drawing/2014/main" id="{3A85D070-A2E3-4F77-A0A3-360D9A3AD2CA}"/>
            </a:ext>
          </a:extLst>
        </xdr:cNvPr>
        <xdr:cNvCxnSpPr/>
      </xdr:nvCxnSpPr>
      <xdr:spPr>
        <a:xfrm>
          <a:off x="2019300" y="100959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73297</xdr:rowOff>
    </xdr:from>
    <xdr:to>
      <xdr:col>6</xdr:col>
      <xdr:colOff>38100</xdr:colOff>
      <xdr:row>59</xdr:row>
      <xdr:rowOff>3447</xdr:rowOff>
    </xdr:to>
    <xdr:sp macro="" textlink="">
      <xdr:nvSpPr>
        <xdr:cNvPr id="197" name="楕円 196">
          <a:extLst>
            <a:ext uri="{FF2B5EF4-FFF2-40B4-BE49-F238E27FC236}">
              <a16:creationId xmlns:a16="http://schemas.microsoft.com/office/drawing/2014/main" id="{2C675A25-CC59-480D-8E83-91606C82FA24}"/>
            </a:ext>
          </a:extLst>
        </xdr:cNvPr>
        <xdr:cNvSpPr/>
      </xdr:nvSpPr>
      <xdr:spPr>
        <a:xfrm>
          <a:off x="1079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124097</xdr:rowOff>
    </xdr:from>
    <xdr:to>
      <xdr:col>10</xdr:col>
      <xdr:colOff>114300</xdr:colOff>
      <xdr:row>58</xdr:row>
      <xdr:rowOff>151856</xdr:rowOff>
    </xdr:to>
    <xdr:cxnSp macro="">
      <xdr:nvCxnSpPr>
        <xdr:cNvPr id="198" name="直線コネクタ 197">
          <a:extLst>
            <a:ext uri="{FF2B5EF4-FFF2-40B4-BE49-F238E27FC236}">
              <a16:creationId xmlns:a16="http://schemas.microsoft.com/office/drawing/2014/main" id="{7CA2AB63-D0F6-4B07-9E54-D2AD94E84E39}"/>
            </a:ext>
          </a:extLst>
        </xdr:cNvPr>
        <xdr:cNvCxnSpPr/>
      </xdr:nvCxnSpPr>
      <xdr:spPr>
        <a:xfrm>
          <a:off x="1130300" y="100681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8E98FF0-22F1-4652-9DC5-E12F46FEF291}"/>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7D82AD8-71E3-4A38-B90D-00A8A673A041}"/>
            </a:ext>
          </a:extLst>
        </xdr:cNvPr>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EC6261E-5BEF-447C-B976-FD196C8987B2}"/>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2F9E3B8-438F-4A7E-A2EE-EBDAC5C05E0B}"/>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103250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001C0C2-52FE-4D4A-8974-938BFBBCAB2D}"/>
            </a:ext>
          </a:extLst>
        </xdr:cNvPr>
        <xdr:cNvSpPr txBox="1"/>
      </xdr:nvSpPr>
      <xdr:spPr>
        <a:xfrm>
          <a:off x="358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DEEC7E0-8076-477F-A305-9665F45DC73E}"/>
            </a:ext>
          </a:extLst>
        </xdr:cNvPr>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47733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53C7E65-02E8-420F-B660-1B001AF916C5}"/>
            </a:ext>
          </a:extLst>
        </xdr:cNvPr>
        <xdr:cNvSpPr txBox="1"/>
      </xdr:nvSpPr>
      <xdr:spPr>
        <a:xfrm>
          <a:off x="1816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19974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FACE97B-7E3A-4AD2-B5C4-A490852DAECC}"/>
            </a:ext>
          </a:extLst>
        </xdr:cNvPr>
        <xdr:cNvSpPr txBox="1"/>
      </xdr:nvSpPr>
      <xdr:spPr>
        <a:xfrm>
          <a:off x="927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DFFD0B6-9E1B-4EA6-BFC7-D722F96486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570A0CF-5A58-4783-871F-6F6667E556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9D3153F-8658-4D99-9A76-E4165CD20F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88F31C0-3382-4F66-8D8F-22EA3A589F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6B07976-8C12-4E52-954D-5DFEFEB016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A9A9D56-6A2E-4B34-9602-489DF59083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B0BE3B1-0B23-4A53-80CB-FCCA4A8BCB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E6A2D94-7032-4328-9428-C411932E41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C0B08E0-C148-4209-B47B-EEBEBE80EE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37D43B3-BBC6-45F5-9074-C0C7AD951B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F7C341C-8B89-4E14-BF88-1391AE074C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87A2BB2-06D8-4DCC-9A67-B39315983EB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23D85E1-5F7D-471B-AED7-D8B985CC6CB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E1671E2-9F66-4E31-B6AA-C46D17B84C4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BB00126-1DCD-4BCB-9D27-894430C3E2C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D3089E1-392C-4BCD-9C41-D424FFF8551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E070688-AAD7-410E-BD09-BD29E886A31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A74C7EA-C1B7-4DCF-A22D-A3BD71FD996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8090E18-0E10-4545-99C7-C1DFE29EA2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0ADCBEF-E3EE-49C3-867E-983D05CE7EA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74548A9-37C1-46FD-AF11-29F49BCE27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7E323A9-FC96-4835-9AAD-9F1E05556AA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489DDBA-954C-4717-92B7-8B56C313A3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45F577E2-CC8C-4353-B36E-36C51BF8817E}"/>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18B20D6-0CAC-4D2B-AE23-AE1B8D0E667B}"/>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ED221CDB-5BC1-47D8-A8A5-0BEAE75C7299}"/>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DFAC2FF-1E51-4E74-ABB5-076C9E61D93E}"/>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77F331B7-5F76-4DC1-B40E-1D0A47884A59}"/>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C042A18-F996-4A24-BE22-64562EBE2CE3}"/>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227CF23F-BD02-4DC3-AA1C-52080E41FA28}"/>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BC3D2FE-A453-4099-B955-B3A5E7874D1D}"/>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8A1186B6-B540-4F91-A7C0-F39709B97DF2}"/>
            </a:ext>
          </a:extLst>
        </xdr:cNvPr>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B2746F6A-9D4E-498F-91DB-939E17EAF4C0}"/>
            </a:ext>
          </a:extLst>
        </xdr:cNvPr>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5663BAC3-F49A-463D-B6FB-08206E95D681}"/>
            </a:ext>
          </a:extLst>
        </xdr:cNvPr>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3F73E4B-759A-4404-91E5-E0CB1D76FA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39FEAB-4E2D-4D48-ACFC-48365BEB04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4F156C-1D42-4133-AA12-FC48BC8645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59998A-1F32-44EB-A948-17C82FC60F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3919D6D-B8F4-44FD-B2D1-37D71AD2F5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51115</xdr:rowOff>
    </xdr:from>
    <xdr:to>
      <xdr:col>55</xdr:col>
      <xdr:colOff>50800</xdr:colOff>
      <xdr:row>63</xdr:row>
      <xdr:rowOff>152715</xdr:rowOff>
    </xdr:to>
    <xdr:sp macro="" textlink="">
      <xdr:nvSpPr>
        <xdr:cNvPr id="246" name="楕円 245">
          <a:extLst>
            <a:ext uri="{FF2B5EF4-FFF2-40B4-BE49-F238E27FC236}">
              <a16:creationId xmlns:a16="http://schemas.microsoft.com/office/drawing/2014/main" id="{BADF8207-B4F0-44AC-BBAD-424B36DF4706}"/>
            </a:ext>
          </a:extLst>
        </xdr:cNvPr>
        <xdr:cNvSpPr/>
      </xdr:nvSpPr>
      <xdr:spPr>
        <a:xfrm>
          <a:off x="10426700" y="108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73992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E9A935D-2714-4CC6-B3BE-668AF2537448}"/>
            </a:ext>
          </a:extLst>
        </xdr:cNvPr>
        <xdr:cNvSpPr txBox="1"/>
      </xdr:nvSpPr>
      <xdr:spPr>
        <a:xfrm>
          <a:off x="10515600" y="1070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51083</xdr:rowOff>
    </xdr:from>
    <xdr:to>
      <xdr:col>50</xdr:col>
      <xdr:colOff>165100</xdr:colOff>
      <xdr:row>63</xdr:row>
      <xdr:rowOff>152683</xdr:rowOff>
    </xdr:to>
    <xdr:sp macro="" textlink="">
      <xdr:nvSpPr>
        <xdr:cNvPr id="248" name="楕円 247">
          <a:extLst>
            <a:ext uri="{FF2B5EF4-FFF2-40B4-BE49-F238E27FC236}">
              <a16:creationId xmlns:a16="http://schemas.microsoft.com/office/drawing/2014/main" id="{CD9D8B46-1B3E-4746-87A2-A912D797F3DD}"/>
            </a:ext>
          </a:extLst>
        </xdr:cNvPr>
        <xdr:cNvSpPr/>
      </xdr:nvSpPr>
      <xdr:spPr>
        <a:xfrm>
          <a:off x="9588500" y="108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101883</xdr:rowOff>
    </xdr:from>
    <xdr:to>
      <xdr:col>55</xdr:col>
      <xdr:colOff>0</xdr:colOff>
      <xdr:row>63</xdr:row>
      <xdr:rowOff>101915</xdr:rowOff>
    </xdr:to>
    <xdr:cxnSp macro="">
      <xdr:nvCxnSpPr>
        <xdr:cNvPr id="249" name="直線コネクタ 248">
          <a:extLst>
            <a:ext uri="{FF2B5EF4-FFF2-40B4-BE49-F238E27FC236}">
              <a16:creationId xmlns:a16="http://schemas.microsoft.com/office/drawing/2014/main" id="{3884A698-D3D2-4951-8658-A1AAAA63D4E8}"/>
            </a:ext>
          </a:extLst>
        </xdr:cNvPr>
        <xdr:cNvCxnSpPr/>
      </xdr:nvCxnSpPr>
      <xdr:spPr>
        <a:xfrm>
          <a:off x="9639300" y="10903233"/>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50698</xdr:rowOff>
    </xdr:from>
    <xdr:to>
      <xdr:col>46</xdr:col>
      <xdr:colOff>38100</xdr:colOff>
      <xdr:row>63</xdr:row>
      <xdr:rowOff>152298</xdr:rowOff>
    </xdr:to>
    <xdr:sp macro="" textlink="">
      <xdr:nvSpPr>
        <xdr:cNvPr id="250" name="楕円 249">
          <a:extLst>
            <a:ext uri="{FF2B5EF4-FFF2-40B4-BE49-F238E27FC236}">
              <a16:creationId xmlns:a16="http://schemas.microsoft.com/office/drawing/2014/main" id="{170CBFD0-C54F-402F-82A2-2C165C207316}"/>
            </a:ext>
          </a:extLst>
        </xdr:cNvPr>
        <xdr:cNvSpPr/>
      </xdr:nvSpPr>
      <xdr:spPr>
        <a:xfrm>
          <a:off x="8699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101498</xdr:rowOff>
    </xdr:from>
    <xdr:to>
      <xdr:col>50</xdr:col>
      <xdr:colOff>114300</xdr:colOff>
      <xdr:row>63</xdr:row>
      <xdr:rowOff>101883</xdr:rowOff>
    </xdr:to>
    <xdr:cxnSp macro="">
      <xdr:nvCxnSpPr>
        <xdr:cNvPr id="251" name="直線コネクタ 250">
          <a:extLst>
            <a:ext uri="{FF2B5EF4-FFF2-40B4-BE49-F238E27FC236}">
              <a16:creationId xmlns:a16="http://schemas.microsoft.com/office/drawing/2014/main" id="{3905BAF5-D9E2-4DA0-BA56-72746FA08E53}"/>
            </a:ext>
          </a:extLst>
        </xdr:cNvPr>
        <xdr:cNvCxnSpPr/>
      </xdr:nvCxnSpPr>
      <xdr:spPr>
        <a:xfrm>
          <a:off x="8750300" y="10902848"/>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48868</xdr:rowOff>
    </xdr:from>
    <xdr:to>
      <xdr:col>41</xdr:col>
      <xdr:colOff>101600</xdr:colOff>
      <xdr:row>63</xdr:row>
      <xdr:rowOff>150468</xdr:rowOff>
    </xdr:to>
    <xdr:sp macro="" textlink="">
      <xdr:nvSpPr>
        <xdr:cNvPr id="252" name="楕円 251">
          <a:extLst>
            <a:ext uri="{FF2B5EF4-FFF2-40B4-BE49-F238E27FC236}">
              <a16:creationId xmlns:a16="http://schemas.microsoft.com/office/drawing/2014/main" id="{97D3AAC6-7C49-4E38-A248-B633B663D784}"/>
            </a:ext>
          </a:extLst>
        </xdr:cNvPr>
        <xdr:cNvSpPr/>
      </xdr:nvSpPr>
      <xdr:spPr>
        <a:xfrm>
          <a:off x="7810500" y="108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99668</xdr:rowOff>
    </xdr:from>
    <xdr:to>
      <xdr:col>45</xdr:col>
      <xdr:colOff>177800</xdr:colOff>
      <xdr:row>63</xdr:row>
      <xdr:rowOff>101498</xdr:rowOff>
    </xdr:to>
    <xdr:cxnSp macro="">
      <xdr:nvCxnSpPr>
        <xdr:cNvPr id="253" name="直線コネクタ 252">
          <a:extLst>
            <a:ext uri="{FF2B5EF4-FFF2-40B4-BE49-F238E27FC236}">
              <a16:creationId xmlns:a16="http://schemas.microsoft.com/office/drawing/2014/main" id="{872EC4E8-7FEB-44EF-B6AA-C1CF4D6FCD9F}"/>
            </a:ext>
          </a:extLst>
        </xdr:cNvPr>
        <xdr:cNvCxnSpPr/>
      </xdr:nvCxnSpPr>
      <xdr:spPr>
        <a:xfrm>
          <a:off x="7861300" y="1090101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47681</xdr:rowOff>
    </xdr:from>
    <xdr:to>
      <xdr:col>36</xdr:col>
      <xdr:colOff>165100</xdr:colOff>
      <xdr:row>63</xdr:row>
      <xdr:rowOff>149281</xdr:rowOff>
    </xdr:to>
    <xdr:sp macro="" textlink="">
      <xdr:nvSpPr>
        <xdr:cNvPr id="254" name="楕円 253">
          <a:extLst>
            <a:ext uri="{FF2B5EF4-FFF2-40B4-BE49-F238E27FC236}">
              <a16:creationId xmlns:a16="http://schemas.microsoft.com/office/drawing/2014/main" id="{DF67763C-0D2D-4A6B-83F4-10DA7FD8D79C}"/>
            </a:ext>
          </a:extLst>
        </xdr:cNvPr>
        <xdr:cNvSpPr/>
      </xdr:nvSpPr>
      <xdr:spPr>
        <a:xfrm>
          <a:off x="6921500" y="108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98481</xdr:rowOff>
    </xdr:from>
    <xdr:to>
      <xdr:col>41</xdr:col>
      <xdr:colOff>50800</xdr:colOff>
      <xdr:row>63</xdr:row>
      <xdr:rowOff>99668</xdr:rowOff>
    </xdr:to>
    <xdr:cxnSp macro="">
      <xdr:nvCxnSpPr>
        <xdr:cNvPr id="255" name="直線コネクタ 254">
          <a:extLst>
            <a:ext uri="{FF2B5EF4-FFF2-40B4-BE49-F238E27FC236}">
              <a16:creationId xmlns:a16="http://schemas.microsoft.com/office/drawing/2014/main" id="{4E9044D1-02DC-4E2A-A5EE-4C85EBDE6919}"/>
            </a:ext>
          </a:extLst>
        </xdr:cNvPr>
        <xdr:cNvCxnSpPr/>
      </xdr:nvCxnSpPr>
      <xdr:spPr>
        <a:xfrm>
          <a:off x="6972300" y="10899831"/>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B878DBD-FDB6-467F-8833-ADB32D723F13}"/>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991268E-B873-4BB7-B331-E5090FED5538}"/>
            </a:ext>
          </a:extLst>
        </xdr:cNvPr>
        <xdr:cNvSpPr txBox="1"/>
      </xdr:nvSpPr>
      <xdr:spPr>
        <a:xfrm>
          <a:off x="84507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4D520F4-5A1A-4FA9-A7E3-ECA963966171}"/>
            </a:ext>
          </a:extLst>
        </xdr:cNvPr>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B8F0F75-4BC1-435F-B3EE-0748BAD192A9}"/>
            </a:ext>
          </a:extLst>
        </xdr:cNvPr>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169210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13D564F-9C52-4B6A-A290-F3124925A401}"/>
            </a:ext>
          </a:extLst>
        </xdr:cNvPr>
        <xdr:cNvSpPr txBox="1"/>
      </xdr:nvSpPr>
      <xdr:spPr>
        <a:xfrm>
          <a:off x="9327095" y="1062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143425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CEB6699-77AE-4F2D-9BD0-D13E1C8148D1}"/>
            </a:ext>
          </a:extLst>
        </xdr:cNvPr>
        <xdr:cNvSpPr txBox="1"/>
      </xdr:nvSpPr>
      <xdr:spPr>
        <a:xfrm>
          <a:off x="8450795" y="1094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141595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E96DB06-1F54-4F8E-8C08-DC0268415300}"/>
            </a:ext>
          </a:extLst>
        </xdr:cNvPr>
        <xdr:cNvSpPr txBox="1"/>
      </xdr:nvSpPr>
      <xdr:spPr>
        <a:xfrm>
          <a:off x="7561795" y="1094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140408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070398B-E976-479F-AF36-41B7F2990D40}"/>
            </a:ext>
          </a:extLst>
        </xdr:cNvPr>
        <xdr:cNvSpPr txBox="1"/>
      </xdr:nvSpPr>
      <xdr:spPr>
        <a:xfrm>
          <a:off x="6672795" y="1094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97DEA28-9F00-4CE8-9F28-6F2333F762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5EBF8E-64F8-4EB8-BF37-7EDC8E656E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EE87C49-7DCF-46D0-BB9B-D651BF12CC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0E541B3-5671-451E-96F4-8FBAECD524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171105A-5580-4EA2-9CF0-A58CADF6D2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05C2114-61F8-4A50-AF33-308D7D3BB0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401ED54-BD06-4665-8F8B-51BEFAEC18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E57F554-2359-48BF-8A68-621C13D4A2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64F0242-DA12-4671-812D-1DD5B5FBE6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D54C27C-AC29-41E8-96CE-C4DE4A1271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AFB4F59-570E-49AC-8710-513718934F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C7530A8-E25D-479D-84C7-783E25152A1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6EF60E2-85E2-492C-8FB9-B2DCE198B92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9A9AC0E-4735-4ADE-A4CC-B3F8D42995F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80AB0B5E-6E4E-4EF6-BF29-59D3AEBEA35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D4D69AE-D1E2-4362-B3DC-8ED27970B55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960C9D3-E3E7-4B3D-9460-5D1E57C9FFD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5659FAA2-1B5E-41E5-8C67-B51447DB0CB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C5FC39D-F7FB-46A9-B69F-278318EC27F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0B9DC09-E5D4-4BAD-A05A-50FE01A0310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B6AE245-5953-4F84-88CA-1C0A25DD063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8517569-CAD2-4A51-B02E-7647780F329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8776DED-C2D8-4A0B-90D0-7C70465F46C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B37F96D-A86E-4FFC-BCC2-EB29170B57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9A2BBE2-0AE6-4E72-9978-F133FEB253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3097A68A-6020-4C57-AB47-822912252067}"/>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6E8089F-3DE1-492D-B2FC-FCC56EADDC0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8D80D03-A7EB-4AF8-959C-60A82E5EABF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CEDADFB-C39D-484D-846F-8F9119B51FED}"/>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6294BB0A-5549-4089-81A1-BA72D8EC345B}"/>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ECE9B8C-DF7A-4007-B867-7CCB6E5E26AF}"/>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8011396E-29C7-4EC4-AE99-F5DAA9A265CF}"/>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6714C556-8164-438B-BAB9-BCF456F347A1}"/>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7" name="フローチャート: 判断 296">
          <a:extLst>
            <a:ext uri="{FF2B5EF4-FFF2-40B4-BE49-F238E27FC236}">
              <a16:creationId xmlns:a16="http://schemas.microsoft.com/office/drawing/2014/main" id="{5A5CDAF9-0065-4756-8E89-33483D3CF292}"/>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8" name="フローチャート: 判断 297">
          <a:extLst>
            <a:ext uri="{FF2B5EF4-FFF2-40B4-BE49-F238E27FC236}">
              <a16:creationId xmlns:a16="http://schemas.microsoft.com/office/drawing/2014/main" id="{4D437A7C-5520-457F-8FD4-CA0111D0269B}"/>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a:extLst>
            <a:ext uri="{FF2B5EF4-FFF2-40B4-BE49-F238E27FC236}">
              <a16:creationId xmlns:a16="http://schemas.microsoft.com/office/drawing/2014/main" id="{F54D308C-4C3B-4EB2-AECE-5594F4E9DBA5}"/>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42A5E9-83FD-4132-8225-3BE815EB19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34CD5D-6BF7-42A7-A5CA-3F3F6EC9C3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5609E76-BDF7-4E83-8149-D170FB8216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596D8AB-C620-41D8-89A4-D58A0A92DC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74414D5-666F-4B24-A9F8-40DD5B3253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305" name="楕円 304">
          <a:extLst>
            <a:ext uri="{FF2B5EF4-FFF2-40B4-BE49-F238E27FC236}">
              <a16:creationId xmlns:a16="http://schemas.microsoft.com/office/drawing/2014/main" id="{56926633-29B0-4F00-93D1-23D3F0D319CE}"/>
            </a:ext>
          </a:extLst>
        </xdr:cNvPr>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4ECD4B1-F301-451B-8CBC-761EDDD91E62}"/>
            </a:ext>
          </a:extLst>
        </xdr:cNvPr>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307" name="楕円 306">
          <a:extLst>
            <a:ext uri="{FF2B5EF4-FFF2-40B4-BE49-F238E27FC236}">
              <a16:creationId xmlns:a16="http://schemas.microsoft.com/office/drawing/2014/main" id="{8CE6A8D5-06B5-4A94-9DC6-5032A0336CC5}"/>
            </a:ext>
          </a:extLst>
        </xdr:cNvPr>
        <xdr:cNvSpPr/>
      </xdr:nvSpPr>
      <xdr:spPr>
        <a:xfrm>
          <a:off x="3746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82</xdr:row>
      <xdr:rowOff>5443</xdr:rowOff>
    </xdr:to>
    <xdr:cxnSp macro="">
      <xdr:nvCxnSpPr>
        <xdr:cNvPr id="308" name="直線コネクタ 307">
          <a:extLst>
            <a:ext uri="{FF2B5EF4-FFF2-40B4-BE49-F238E27FC236}">
              <a16:creationId xmlns:a16="http://schemas.microsoft.com/office/drawing/2014/main" id="{581E3C4B-A3FC-4F81-9AA0-75CCD352894D}"/>
            </a:ext>
          </a:extLst>
        </xdr:cNvPr>
        <xdr:cNvCxnSpPr/>
      </xdr:nvCxnSpPr>
      <xdr:spPr>
        <a:xfrm>
          <a:off x="3797300" y="140218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309" name="楕円 308">
          <a:extLst>
            <a:ext uri="{FF2B5EF4-FFF2-40B4-BE49-F238E27FC236}">
              <a16:creationId xmlns:a16="http://schemas.microsoft.com/office/drawing/2014/main" id="{8C0E2701-8291-4F8C-8D1A-EE500129DA98}"/>
            </a:ext>
          </a:extLst>
        </xdr:cNvPr>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134438</xdr:rowOff>
    </xdr:to>
    <xdr:cxnSp macro="">
      <xdr:nvCxnSpPr>
        <xdr:cNvPr id="310" name="直線コネクタ 309">
          <a:extLst>
            <a:ext uri="{FF2B5EF4-FFF2-40B4-BE49-F238E27FC236}">
              <a16:creationId xmlns:a16="http://schemas.microsoft.com/office/drawing/2014/main" id="{E178F1B4-D3EC-4605-ABA4-D1CAFF1848F6}"/>
            </a:ext>
          </a:extLst>
        </xdr:cNvPr>
        <xdr:cNvCxnSpPr/>
      </xdr:nvCxnSpPr>
      <xdr:spPr>
        <a:xfrm>
          <a:off x="2908300" y="139712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148952</xdr:rowOff>
    </xdr:from>
    <xdr:to>
      <xdr:col>10</xdr:col>
      <xdr:colOff>165100</xdr:colOff>
      <xdr:row>81</xdr:row>
      <xdr:rowOff>79102</xdr:rowOff>
    </xdr:to>
    <xdr:sp macro="" textlink="">
      <xdr:nvSpPr>
        <xdr:cNvPr id="311" name="楕円 310">
          <a:extLst>
            <a:ext uri="{FF2B5EF4-FFF2-40B4-BE49-F238E27FC236}">
              <a16:creationId xmlns:a16="http://schemas.microsoft.com/office/drawing/2014/main" id="{F0F390B8-C529-4909-BE00-186F0DAAA510}"/>
            </a:ext>
          </a:extLst>
        </xdr:cNvPr>
        <xdr:cNvSpPr/>
      </xdr:nvSpPr>
      <xdr:spPr>
        <a:xfrm>
          <a:off x="1968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28302</xdr:rowOff>
    </xdr:from>
    <xdr:to>
      <xdr:col>15</xdr:col>
      <xdr:colOff>50800</xdr:colOff>
      <xdr:row>81</xdr:row>
      <xdr:rowOff>83820</xdr:rowOff>
    </xdr:to>
    <xdr:cxnSp macro="">
      <xdr:nvCxnSpPr>
        <xdr:cNvPr id="312" name="直線コネクタ 311">
          <a:extLst>
            <a:ext uri="{FF2B5EF4-FFF2-40B4-BE49-F238E27FC236}">
              <a16:creationId xmlns:a16="http://schemas.microsoft.com/office/drawing/2014/main" id="{87059228-B026-407E-A2A6-646B2A970200}"/>
            </a:ext>
          </a:extLst>
        </xdr:cNvPr>
        <xdr:cNvCxnSpPr/>
      </xdr:nvCxnSpPr>
      <xdr:spPr>
        <a:xfrm>
          <a:off x="2019300" y="1391575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95069</xdr:rowOff>
    </xdr:from>
    <xdr:to>
      <xdr:col>6</xdr:col>
      <xdr:colOff>38100</xdr:colOff>
      <xdr:row>81</xdr:row>
      <xdr:rowOff>25219</xdr:rowOff>
    </xdr:to>
    <xdr:sp macro="" textlink="">
      <xdr:nvSpPr>
        <xdr:cNvPr id="313" name="楕円 312">
          <a:extLst>
            <a:ext uri="{FF2B5EF4-FFF2-40B4-BE49-F238E27FC236}">
              <a16:creationId xmlns:a16="http://schemas.microsoft.com/office/drawing/2014/main" id="{1A64BF5D-B135-44B7-B10E-07938AB74B78}"/>
            </a:ext>
          </a:extLst>
        </xdr:cNvPr>
        <xdr:cNvSpPr/>
      </xdr:nvSpPr>
      <xdr:spPr>
        <a:xfrm>
          <a:off x="1079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145869</xdr:rowOff>
    </xdr:from>
    <xdr:to>
      <xdr:col>10</xdr:col>
      <xdr:colOff>114300</xdr:colOff>
      <xdr:row>81</xdr:row>
      <xdr:rowOff>28302</xdr:rowOff>
    </xdr:to>
    <xdr:cxnSp macro="">
      <xdr:nvCxnSpPr>
        <xdr:cNvPr id="314" name="直線コネクタ 313">
          <a:extLst>
            <a:ext uri="{FF2B5EF4-FFF2-40B4-BE49-F238E27FC236}">
              <a16:creationId xmlns:a16="http://schemas.microsoft.com/office/drawing/2014/main" id="{7C7E3E04-AFA2-4B67-845F-0938B37681FE}"/>
            </a:ext>
          </a:extLst>
        </xdr:cNvPr>
        <xdr:cNvCxnSpPr/>
      </xdr:nvCxnSpPr>
      <xdr:spPr>
        <a:xfrm>
          <a:off x="1130300" y="1386186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1488B26D-0221-4B03-B320-23602CFFA227}"/>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6" name="n_2aveValue【公営住宅】&#10;有形固定資産減価償却率">
          <a:extLst>
            <a:ext uri="{FF2B5EF4-FFF2-40B4-BE49-F238E27FC236}">
              <a16:creationId xmlns:a16="http://schemas.microsoft.com/office/drawing/2014/main" id="{3BFD82F9-4BFA-434E-8317-0A5F0FBA6358}"/>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7" name="n_3aveValue【公営住宅】&#10;有形固定資産減価償却率">
          <a:extLst>
            <a:ext uri="{FF2B5EF4-FFF2-40B4-BE49-F238E27FC236}">
              <a16:creationId xmlns:a16="http://schemas.microsoft.com/office/drawing/2014/main" id="{FE8866B1-E790-44AA-BE7D-8BCFC6CEE30C}"/>
            </a:ext>
          </a:extLst>
        </xdr:cNvPr>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8" name="n_4aveValue【公営住宅】&#10;有形固定資産減価償却率">
          <a:extLst>
            <a:ext uri="{FF2B5EF4-FFF2-40B4-BE49-F238E27FC236}">
              <a16:creationId xmlns:a16="http://schemas.microsoft.com/office/drawing/2014/main" id="{054017AA-6848-4A41-8E9A-1570631582C8}"/>
            </a:ext>
          </a:extLst>
        </xdr:cNvPr>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30315</xdr:rowOff>
    </xdr:from>
    <xdr:ext cx="405111" cy="259045"/>
    <xdr:sp macro="" textlink="">
      <xdr:nvSpPr>
        <xdr:cNvPr id="319" name="n_1mainValue【公営住宅】&#10;有形固定資産減価償却率">
          <a:extLst>
            <a:ext uri="{FF2B5EF4-FFF2-40B4-BE49-F238E27FC236}">
              <a16:creationId xmlns:a16="http://schemas.microsoft.com/office/drawing/2014/main" id="{3DE80EF7-27EC-4678-9E71-C7A5956F85C3}"/>
            </a:ext>
          </a:extLst>
        </xdr:cNvPr>
        <xdr:cNvSpPr txBox="1"/>
      </xdr:nvSpPr>
      <xdr:spPr>
        <a:xfrm>
          <a:off x="3582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320" name="n_2mainValue【公営住宅】&#10;有形固定資産減価償却率">
          <a:extLst>
            <a:ext uri="{FF2B5EF4-FFF2-40B4-BE49-F238E27FC236}">
              <a16:creationId xmlns:a16="http://schemas.microsoft.com/office/drawing/2014/main" id="{9D5CAABE-D029-4225-BC03-F67327BA58CC}"/>
            </a:ext>
          </a:extLst>
        </xdr:cNvPr>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95629</xdr:rowOff>
    </xdr:from>
    <xdr:ext cx="405111" cy="259045"/>
    <xdr:sp macro="" textlink="">
      <xdr:nvSpPr>
        <xdr:cNvPr id="321" name="n_3mainValue【公営住宅】&#10;有形固定資産減価償却率">
          <a:extLst>
            <a:ext uri="{FF2B5EF4-FFF2-40B4-BE49-F238E27FC236}">
              <a16:creationId xmlns:a16="http://schemas.microsoft.com/office/drawing/2014/main" id="{09C8E5F9-7151-41F0-9698-4785A1032FB5}"/>
            </a:ext>
          </a:extLst>
        </xdr:cNvPr>
        <xdr:cNvSpPr txBox="1"/>
      </xdr:nvSpPr>
      <xdr:spPr>
        <a:xfrm>
          <a:off x="1816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41746</xdr:rowOff>
    </xdr:from>
    <xdr:ext cx="405111" cy="259045"/>
    <xdr:sp macro="" textlink="">
      <xdr:nvSpPr>
        <xdr:cNvPr id="322" name="n_4mainValue【公営住宅】&#10;有形固定資産減価償却率">
          <a:extLst>
            <a:ext uri="{FF2B5EF4-FFF2-40B4-BE49-F238E27FC236}">
              <a16:creationId xmlns:a16="http://schemas.microsoft.com/office/drawing/2014/main" id="{AE74E3BF-88B2-4769-BDC3-9411EC875EC8}"/>
            </a:ext>
          </a:extLst>
        </xdr:cNvPr>
        <xdr:cNvSpPr txBox="1"/>
      </xdr:nvSpPr>
      <xdr:spPr>
        <a:xfrm>
          <a:off x="927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B8DAC68-1A1F-490A-9727-A794BD63B4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5A324B5-66E5-4354-A2A8-0D3A7CB9BB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4DE0EA1-1410-440E-A75A-7A3A08D0FC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2B660B8-0ABD-4C40-8B9D-E15A749DE2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9211D90-2CB2-4235-82CF-0FB4955A23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C3631B1-A10D-44D9-B09E-74786DE9DC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6F9B9AA-89FE-4C5F-B4E8-D718A2D1F5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DF10EF0-8997-4BDE-9A51-158C2F89AB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6ACA0E7-6296-4C9C-A52E-6DBD540398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7920729-3066-42AC-929E-DB04C5BB2C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B38BD23-A856-4369-8A91-64AC082ED8B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9548C41-FA2C-432B-9A7E-2DE7640BF7B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9900305-80E2-4AAB-B54D-B0769C86539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1C31317-DDA2-46C3-99B4-2034D956D70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6FBC34F-F6A2-4F0F-9F71-52BFE7B3591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DFA1DDE-E626-43D6-8A8C-BDD872E948D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1947CB3-8595-4FFA-89C8-1F348480F35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A68F0DF-FCE4-4323-BE1B-DAB047A80B1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2E4841C-3875-45A2-87AB-21ADC691C2D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A9B73B9-BA12-4181-A1E2-67E4561164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A19D9AE-E3F7-4268-B6A6-BEA753D4EB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22EF6B7C-BF38-4FCA-BCB3-C32933F4CDEE}"/>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917CC59F-1936-49E9-BB75-398F9CADED66}"/>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F018C906-0675-449D-B81D-D534AB9B047E}"/>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15F37612-793F-4AE2-B95F-A6A32ABFFB7E}"/>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9AC205DD-6BBC-4E50-85DB-F2BFCF76B64F}"/>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B14B61E3-F927-4F93-BCBC-BF4D99F7970C}"/>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946D473F-AC39-49AA-AC5B-E64B3DB4E13D}"/>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D272A2BF-F11B-420C-9DDD-886E250D2E9D}"/>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2" name="フローチャート: 判断 351">
          <a:extLst>
            <a:ext uri="{FF2B5EF4-FFF2-40B4-BE49-F238E27FC236}">
              <a16:creationId xmlns:a16="http://schemas.microsoft.com/office/drawing/2014/main" id="{D77AC3C2-F3C7-4699-A33D-072EF5F92486}"/>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3" name="フローチャート: 判断 352">
          <a:extLst>
            <a:ext uri="{FF2B5EF4-FFF2-40B4-BE49-F238E27FC236}">
              <a16:creationId xmlns:a16="http://schemas.microsoft.com/office/drawing/2014/main" id="{9C7BF3C1-3D7C-4EC7-A5B4-9D8820635241}"/>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4" name="フローチャート: 判断 353">
          <a:extLst>
            <a:ext uri="{FF2B5EF4-FFF2-40B4-BE49-F238E27FC236}">
              <a16:creationId xmlns:a16="http://schemas.microsoft.com/office/drawing/2014/main" id="{81D9F84D-129E-4304-AB0D-F6154E43B667}"/>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4FE386A-F7D3-4183-B8D8-6D4C08B4B50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4A1430D-7944-49D1-9ACE-14E19CBA39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6359B17-6DB4-4A29-8C82-029B6B05D6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DF635C-FB27-430D-A522-2E298C9EC7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7E37FD-532F-4E3E-860F-2C9F4B0C7F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155550</xdr:rowOff>
    </xdr:from>
    <xdr:to>
      <xdr:col>55</xdr:col>
      <xdr:colOff>50800</xdr:colOff>
      <xdr:row>85</xdr:row>
      <xdr:rowOff>85700</xdr:rowOff>
    </xdr:to>
    <xdr:sp macro="" textlink="">
      <xdr:nvSpPr>
        <xdr:cNvPr id="360" name="楕円 359">
          <a:extLst>
            <a:ext uri="{FF2B5EF4-FFF2-40B4-BE49-F238E27FC236}">
              <a16:creationId xmlns:a16="http://schemas.microsoft.com/office/drawing/2014/main" id="{E5F0E242-E1AB-42F7-98DF-C40EAE4C02DA}"/>
            </a:ext>
          </a:extLst>
        </xdr:cNvPr>
        <xdr:cNvSpPr/>
      </xdr:nvSpPr>
      <xdr:spPr>
        <a:xfrm>
          <a:off x="10426700" y="145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133977</xdr:rowOff>
    </xdr:from>
    <xdr:ext cx="469744" cy="259045"/>
    <xdr:sp macro="" textlink="">
      <xdr:nvSpPr>
        <xdr:cNvPr id="361" name="【公営住宅】&#10;一人当たり面積該当値テキスト">
          <a:extLst>
            <a:ext uri="{FF2B5EF4-FFF2-40B4-BE49-F238E27FC236}">
              <a16:creationId xmlns:a16="http://schemas.microsoft.com/office/drawing/2014/main" id="{59C4CAFD-59E7-417C-8D68-4D0B7797BB20}"/>
            </a:ext>
          </a:extLst>
        </xdr:cNvPr>
        <xdr:cNvSpPr txBox="1"/>
      </xdr:nvSpPr>
      <xdr:spPr>
        <a:xfrm>
          <a:off x="10515600" y="14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155550</xdr:rowOff>
    </xdr:from>
    <xdr:to>
      <xdr:col>50</xdr:col>
      <xdr:colOff>165100</xdr:colOff>
      <xdr:row>85</xdr:row>
      <xdr:rowOff>85700</xdr:rowOff>
    </xdr:to>
    <xdr:sp macro="" textlink="">
      <xdr:nvSpPr>
        <xdr:cNvPr id="362" name="楕円 361">
          <a:extLst>
            <a:ext uri="{FF2B5EF4-FFF2-40B4-BE49-F238E27FC236}">
              <a16:creationId xmlns:a16="http://schemas.microsoft.com/office/drawing/2014/main" id="{ABF3C721-5FDA-4002-9D3A-F1A9A6D507C4}"/>
            </a:ext>
          </a:extLst>
        </xdr:cNvPr>
        <xdr:cNvSpPr/>
      </xdr:nvSpPr>
      <xdr:spPr>
        <a:xfrm>
          <a:off x="9588500" y="145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34900</xdr:rowOff>
    </xdr:from>
    <xdr:to>
      <xdr:col>55</xdr:col>
      <xdr:colOff>0</xdr:colOff>
      <xdr:row>85</xdr:row>
      <xdr:rowOff>34900</xdr:rowOff>
    </xdr:to>
    <xdr:cxnSp macro="">
      <xdr:nvCxnSpPr>
        <xdr:cNvPr id="363" name="直線コネクタ 362">
          <a:extLst>
            <a:ext uri="{FF2B5EF4-FFF2-40B4-BE49-F238E27FC236}">
              <a16:creationId xmlns:a16="http://schemas.microsoft.com/office/drawing/2014/main" id="{90B56AFB-FF90-4BFC-9242-A077F3E0E048}"/>
            </a:ext>
          </a:extLst>
        </xdr:cNvPr>
        <xdr:cNvCxnSpPr/>
      </xdr:nvCxnSpPr>
      <xdr:spPr>
        <a:xfrm>
          <a:off x="9639300" y="1460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155093</xdr:rowOff>
    </xdr:from>
    <xdr:to>
      <xdr:col>46</xdr:col>
      <xdr:colOff>38100</xdr:colOff>
      <xdr:row>85</xdr:row>
      <xdr:rowOff>85243</xdr:rowOff>
    </xdr:to>
    <xdr:sp macro="" textlink="">
      <xdr:nvSpPr>
        <xdr:cNvPr id="364" name="楕円 363">
          <a:extLst>
            <a:ext uri="{FF2B5EF4-FFF2-40B4-BE49-F238E27FC236}">
              <a16:creationId xmlns:a16="http://schemas.microsoft.com/office/drawing/2014/main" id="{72C86CFF-1938-4195-B20B-1DD0F288C60A}"/>
            </a:ext>
          </a:extLst>
        </xdr:cNvPr>
        <xdr:cNvSpPr/>
      </xdr:nvSpPr>
      <xdr:spPr>
        <a:xfrm>
          <a:off x="8699500" y="145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34443</xdr:rowOff>
    </xdr:from>
    <xdr:to>
      <xdr:col>50</xdr:col>
      <xdr:colOff>114300</xdr:colOff>
      <xdr:row>85</xdr:row>
      <xdr:rowOff>34900</xdr:rowOff>
    </xdr:to>
    <xdr:cxnSp macro="">
      <xdr:nvCxnSpPr>
        <xdr:cNvPr id="365" name="直線コネクタ 364">
          <a:extLst>
            <a:ext uri="{FF2B5EF4-FFF2-40B4-BE49-F238E27FC236}">
              <a16:creationId xmlns:a16="http://schemas.microsoft.com/office/drawing/2014/main" id="{27F89CC4-5134-4EC2-B87E-703A8A9C773B}"/>
            </a:ext>
          </a:extLst>
        </xdr:cNvPr>
        <xdr:cNvCxnSpPr/>
      </xdr:nvCxnSpPr>
      <xdr:spPr>
        <a:xfrm>
          <a:off x="8750300" y="146076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152806</xdr:rowOff>
    </xdr:from>
    <xdr:to>
      <xdr:col>41</xdr:col>
      <xdr:colOff>101600</xdr:colOff>
      <xdr:row>85</xdr:row>
      <xdr:rowOff>82956</xdr:rowOff>
    </xdr:to>
    <xdr:sp macro="" textlink="">
      <xdr:nvSpPr>
        <xdr:cNvPr id="366" name="楕円 365">
          <a:extLst>
            <a:ext uri="{FF2B5EF4-FFF2-40B4-BE49-F238E27FC236}">
              <a16:creationId xmlns:a16="http://schemas.microsoft.com/office/drawing/2014/main" id="{3E311D3C-F6D7-46F6-8E6C-2EE7D7171FF6}"/>
            </a:ext>
          </a:extLst>
        </xdr:cNvPr>
        <xdr:cNvSpPr/>
      </xdr:nvSpPr>
      <xdr:spPr>
        <a:xfrm>
          <a:off x="7810500" y="145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32156</xdr:rowOff>
    </xdr:from>
    <xdr:to>
      <xdr:col>45</xdr:col>
      <xdr:colOff>177800</xdr:colOff>
      <xdr:row>85</xdr:row>
      <xdr:rowOff>34443</xdr:rowOff>
    </xdr:to>
    <xdr:cxnSp macro="">
      <xdr:nvCxnSpPr>
        <xdr:cNvPr id="367" name="直線コネクタ 366">
          <a:extLst>
            <a:ext uri="{FF2B5EF4-FFF2-40B4-BE49-F238E27FC236}">
              <a16:creationId xmlns:a16="http://schemas.microsoft.com/office/drawing/2014/main" id="{4A93F325-EB4A-426D-B3CC-C30391E85F0C}"/>
            </a:ext>
          </a:extLst>
        </xdr:cNvPr>
        <xdr:cNvCxnSpPr/>
      </xdr:nvCxnSpPr>
      <xdr:spPr>
        <a:xfrm>
          <a:off x="7861300" y="1460540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151434</xdr:rowOff>
    </xdr:from>
    <xdr:to>
      <xdr:col>36</xdr:col>
      <xdr:colOff>165100</xdr:colOff>
      <xdr:row>85</xdr:row>
      <xdr:rowOff>81584</xdr:rowOff>
    </xdr:to>
    <xdr:sp macro="" textlink="">
      <xdr:nvSpPr>
        <xdr:cNvPr id="368" name="楕円 367">
          <a:extLst>
            <a:ext uri="{FF2B5EF4-FFF2-40B4-BE49-F238E27FC236}">
              <a16:creationId xmlns:a16="http://schemas.microsoft.com/office/drawing/2014/main" id="{91A8BDAA-BF5D-4087-BD8D-E4B11976E2F0}"/>
            </a:ext>
          </a:extLst>
        </xdr:cNvPr>
        <xdr:cNvSpPr/>
      </xdr:nvSpPr>
      <xdr:spPr>
        <a:xfrm>
          <a:off x="6921500" y="145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30784</xdr:rowOff>
    </xdr:from>
    <xdr:to>
      <xdr:col>41</xdr:col>
      <xdr:colOff>50800</xdr:colOff>
      <xdr:row>85</xdr:row>
      <xdr:rowOff>32156</xdr:rowOff>
    </xdr:to>
    <xdr:cxnSp macro="">
      <xdr:nvCxnSpPr>
        <xdr:cNvPr id="369" name="直線コネクタ 368">
          <a:extLst>
            <a:ext uri="{FF2B5EF4-FFF2-40B4-BE49-F238E27FC236}">
              <a16:creationId xmlns:a16="http://schemas.microsoft.com/office/drawing/2014/main" id="{4624357B-F17E-4EE7-BD38-7503F9720E02}"/>
            </a:ext>
          </a:extLst>
        </xdr:cNvPr>
        <xdr:cNvCxnSpPr/>
      </xdr:nvCxnSpPr>
      <xdr:spPr>
        <a:xfrm>
          <a:off x="6972300" y="1460403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17195E31-4F91-4E39-8433-836E772E8F28}"/>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1" name="n_2aveValue【公営住宅】&#10;一人当たり面積">
          <a:extLst>
            <a:ext uri="{FF2B5EF4-FFF2-40B4-BE49-F238E27FC236}">
              <a16:creationId xmlns:a16="http://schemas.microsoft.com/office/drawing/2014/main" id="{E32A5527-C162-4DAC-B583-28D4035365CB}"/>
            </a:ext>
          </a:extLst>
        </xdr:cNvPr>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2" name="n_3aveValue【公営住宅】&#10;一人当たり面積">
          <a:extLst>
            <a:ext uri="{FF2B5EF4-FFF2-40B4-BE49-F238E27FC236}">
              <a16:creationId xmlns:a16="http://schemas.microsoft.com/office/drawing/2014/main" id="{C1643F33-DF06-4467-87EA-FF79E58CFB5D}"/>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3" name="n_4aveValue【公営住宅】&#10;一人当たり面積">
          <a:extLst>
            <a:ext uri="{FF2B5EF4-FFF2-40B4-BE49-F238E27FC236}">
              <a16:creationId xmlns:a16="http://schemas.microsoft.com/office/drawing/2014/main" id="{7AB10387-9AAD-4A59-BB1E-830BFC661FF7}"/>
            </a:ext>
          </a:extLst>
        </xdr:cNvPr>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76827</xdr:rowOff>
    </xdr:from>
    <xdr:ext cx="469744" cy="259045"/>
    <xdr:sp macro="" textlink="">
      <xdr:nvSpPr>
        <xdr:cNvPr id="374" name="n_1mainValue【公営住宅】&#10;一人当たり面積">
          <a:extLst>
            <a:ext uri="{FF2B5EF4-FFF2-40B4-BE49-F238E27FC236}">
              <a16:creationId xmlns:a16="http://schemas.microsoft.com/office/drawing/2014/main" id="{59F9D257-E906-4F36-B141-6BA096D95198}"/>
            </a:ext>
          </a:extLst>
        </xdr:cNvPr>
        <xdr:cNvSpPr txBox="1"/>
      </xdr:nvSpPr>
      <xdr:spPr>
        <a:xfrm>
          <a:off x="93917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76370</xdr:rowOff>
    </xdr:from>
    <xdr:ext cx="469744" cy="259045"/>
    <xdr:sp macro="" textlink="">
      <xdr:nvSpPr>
        <xdr:cNvPr id="375" name="n_2mainValue【公営住宅】&#10;一人当たり面積">
          <a:extLst>
            <a:ext uri="{FF2B5EF4-FFF2-40B4-BE49-F238E27FC236}">
              <a16:creationId xmlns:a16="http://schemas.microsoft.com/office/drawing/2014/main" id="{FD88AD3B-7D5D-47BA-A1D9-E92935BDCF18}"/>
            </a:ext>
          </a:extLst>
        </xdr:cNvPr>
        <xdr:cNvSpPr txBox="1"/>
      </xdr:nvSpPr>
      <xdr:spPr>
        <a:xfrm>
          <a:off x="8515427" y="146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74083</xdr:rowOff>
    </xdr:from>
    <xdr:ext cx="469744" cy="259045"/>
    <xdr:sp macro="" textlink="">
      <xdr:nvSpPr>
        <xdr:cNvPr id="376" name="n_3mainValue【公営住宅】&#10;一人当たり面積">
          <a:extLst>
            <a:ext uri="{FF2B5EF4-FFF2-40B4-BE49-F238E27FC236}">
              <a16:creationId xmlns:a16="http://schemas.microsoft.com/office/drawing/2014/main" id="{51884D58-C4ED-45A0-B161-D3F8CE372312}"/>
            </a:ext>
          </a:extLst>
        </xdr:cNvPr>
        <xdr:cNvSpPr txBox="1"/>
      </xdr:nvSpPr>
      <xdr:spPr>
        <a:xfrm>
          <a:off x="7626427" y="1464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72711</xdr:rowOff>
    </xdr:from>
    <xdr:ext cx="469744" cy="259045"/>
    <xdr:sp macro="" textlink="">
      <xdr:nvSpPr>
        <xdr:cNvPr id="377" name="n_4mainValue【公営住宅】&#10;一人当たり面積">
          <a:extLst>
            <a:ext uri="{FF2B5EF4-FFF2-40B4-BE49-F238E27FC236}">
              <a16:creationId xmlns:a16="http://schemas.microsoft.com/office/drawing/2014/main" id="{9D33BD61-474E-4E3E-A4F9-FE7172C76173}"/>
            </a:ext>
          </a:extLst>
        </xdr:cNvPr>
        <xdr:cNvSpPr txBox="1"/>
      </xdr:nvSpPr>
      <xdr:spPr>
        <a:xfrm>
          <a:off x="6737427" y="1464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D63DC8A-AD3F-4D6E-9DD6-F50F926431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0DBEDCF-6B25-4B62-8479-7FFF975707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EC097CA-5229-416A-A808-CD439D8DBA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3BB177-26AA-44D5-BC1A-9F5DE51163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031CE1E-0B77-4BD3-A4CF-237D421D60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F0DD9EC-4A2C-4710-86D8-7E2C8240E2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26237EB-7C38-48B6-AB04-E7DFA75EF9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1ACBE07-4B05-479A-9ADE-9326A3A03CA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F8422BC-B868-41D4-B8CD-C10918A13B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6FBAD0E-4380-4104-B712-D4CC596614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46177FC-2ED9-4CA4-B670-B8CAB311269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2F039BC5-1A87-42ED-B851-3F1ED3C6372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71FA9A17-02BF-44F1-809E-920F1A2183C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30C1FE9F-9828-403D-8823-FCE5268DA7D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E165CC04-67D6-4D0B-9102-2E95298138C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CCA54FB3-32BB-433D-AE84-49667A69C3B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FF58B939-CE1C-4141-B0EE-5BDEB305322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CE24E91D-D849-4173-98DF-B2F42ABD304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21D8B99C-550B-42F7-B543-3E52C4F8515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98820C3A-F85C-4954-970D-21811538D46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C316CD18-4E62-472E-8D92-61B9B8342DD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4296431C-F098-4B58-BB56-C5FC128FA7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77AFA391-1C52-4CE8-A0E8-D8A6E7A8FAF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A6350243-9A06-4DA6-9B67-5BE22572EB3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20C61033-3333-4A4A-A0BF-C9EF98E5649D}"/>
            </a:ext>
          </a:extLst>
        </xdr:cNvPr>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9CA45622-AD79-4706-9409-F7BA932356B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E59347DB-E0FB-485D-B79B-DB7AA03F6E0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D1C3BDB4-D202-4F53-9F99-4229EAE77581}"/>
            </a:ext>
          </a:extLst>
        </xdr:cNvPr>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0496A18C-9D92-4EDE-BFE5-7399403A0DA9}"/>
            </a:ext>
          </a:extLst>
        </xdr:cNvPr>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86377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B3D3062D-DFD1-4712-8CB7-6BFE8117F8DC}"/>
            </a:ext>
          </a:extLst>
        </xdr:cNvPr>
        <xdr:cNvSpPr txBox="1"/>
      </xdr:nvSpPr>
      <xdr:spPr>
        <a:xfrm>
          <a:off x="4673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1C6BD84B-A76D-45C8-A559-180EAB31A8F4}"/>
            </a:ext>
          </a:extLst>
        </xdr:cNvPr>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2A68E6EC-F9F6-49B5-A046-85FEF4BD8595}"/>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410" name="フローチャート: 判断 409">
          <a:extLst>
            <a:ext uri="{FF2B5EF4-FFF2-40B4-BE49-F238E27FC236}">
              <a16:creationId xmlns:a16="http://schemas.microsoft.com/office/drawing/2014/main" id="{A5AF1141-2664-4335-893F-C04B2BE374DB}"/>
            </a:ext>
          </a:extLst>
        </xdr:cNvPr>
        <xdr:cNvSpPr/>
      </xdr:nvSpPr>
      <xdr:spPr>
        <a:xfrm>
          <a:off x="2857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1" name="フローチャート: 判断 410">
          <a:extLst>
            <a:ext uri="{FF2B5EF4-FFF2-40B4-BE49-F238E27FC236}">
              <a16:creationId xmlns:a16="http://schemas.microsoft.com/office/drawing/2014/main" id="{4A61AB01-67A5-419F-97BF-1F936F3088E4}"/>
            </a:ext>
          </a:extLst>
        </xdr:cNvPr>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10161</xdr:rowOff>
    </xdr:from>
    <xdr:to>
      <xdr:col>6</xdr:col>
      <xdr:colOff>38100</xdr:colOff>
      <xdr:row>104</xdr:row>
      <xdr:rowOff>111761</xdr:rowOff>
    </xdr:to>
    <xdr:sp macro="" textlink="">
      <xdr:nvSpPr>
        <xdr:cNvPr id="412" name="フローチャート: 判断 411">
          <a:extLst>
            <a:ext uri="{FF2B5EF4-FFF2-40B4-BE49-F238E27FC236}">
              <a16:creationId xmlns:a16="http://schemas.microsoft.com/office/drawing/2014/main" id="{0EB89A3D-335E-46A1-8E77-213A4B7AC7AC}"/>
            </a:ext>
          </a:extLst>
        </xdr:cNvPr>
        <xdr:cNvSpPr/>
      </xdr:nvSpPr>
      <xdr:spPr>
        <a:xfrm>
          <a:off x="1079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DC8DA8E-EDF8-48D7-8B79-2873DF6ED3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2109C55-AF03-42B4-B2E4-BBE5322E65E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527BF3B-11A2-414B-8C59-A30EFB5451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3FB9908-B641-4B2D-A512-A7B48641D8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ABAD561-F7FF-467E-B811-2C18846F1ED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114936</xdr:rowOff>
    </xdr:from>
    <xdr:to>
      <xdr:col>24</xdr:col>
      <xdr:colOff>114300</xdr:colOff>
      <xdr:row>107</xdr:row>
      <xdr:rowOff>45086</xdr:rowOff>
    </xdr:to>
    <xdr:sp macro="" textlink="">
      <xdr:nvSpPr>
        <xdr:cNvPr id="418" name="楕円 417">
          <a:extLst>
            <a:ext uri="{FF2B5EF4-FFF2-40B4-BE49-F238E27FC236}">
              <a16:creationId xmlns:a16="http://schemas.microsoft.com/office/drawing/2014/main" id="{FDBFF46A-5135-4611-8B23-7CAB79FD0313}"/>
            </a:ext>
          </a:extLst>
        </xdr:cNvPr>
        <xdr:cNvSpPr/>
      </xdr:nvSpPr>
      <xdr:spPr>
        <a:xfrm>
          <a:off x="4584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93363</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48E19C80-06B2-4153-B8B2-4E96C99B97C4}"/>
            </a:ext>
          </a:extLst>
        </xdr:cNvPr>
        <xdr:cNvSpPr txBox="1"/>
      </xdr:nvSpPr>
      <xdr:spPr>
        <a:xfrm>
          <a:off x="4673600"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65405</xdr:rowOff>
    </xdr:from>
    <xdr:to>
      <xdr:col>20</xdr:col>
      <xdr:colOff>38100</xdr:colOff>
      <xdr:row>106</xdr:row>
      <xdr:rowOff>167005</xdr:rowOff>
    </xdr:to>
    <xdr:sp macro="" textlink="">
      <xdr:nvSpPr>
        <xdr:cNvPr id="420" name="楕円 419">
          <a:extLst>
            <a:ext uri="{FF2B5EF4-FFF2-40B4-BE49-F238E27FC236}">
              <a16:creationId xmlns:a16="http://schemas.microsoft.com/office/drawing/2014/main" id="{CC4521E7-708D-4FCE-AECA-1883489CE8EB}"/>
            </a:ext>
          </a:extLst>
        </xdr:cNvPr>
        <xdr:cNvSpPr/>
      </xdr:nvSpPr>
      <xdr:spPr>
        <a:xfrm>
          <a:off x="3746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116205</xdr:rowOff>
    </xdr:from>
    <xdr:to>
      <xdr:col>24</xdr:col>
      <xdr:colOff>63500</xdr:colOff>
      <xdr:row>106</xdr:row>
      <xdr:rowOff>165736</xdr:rowOff>
    </xdr:to>
    <xdr:cxnSp macro="">
      <xdr:nvCxnSpPr>
        <xdr:cNvPr id="421" name="直線コネクタ 420">
          <a:extLst>
            <a:ext uri="{FF2B5EF4-FFF2-40B4-BE49-F238E27FC236}">
              <a16:creationId xmlns:a16="http://schemas.microsoft.com/office/drawing/2014/main" id="{03671DF7-BE22-4050-9D7F-9CEE5F9A009A}"/>
            </a:ext>
          </a:extLst>
        </xdr:cNvPr>
        <xdr:cNvCxnSpPr/>
      </xdr:nvCxnSpPr>
      <xdr:spPr>
        <a:xfrm>
          <a:off x="3797300" y="182899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17780</xdr:rowOff>
    </xdr:from>
    <xdr:to>
      <xdr:col>15</xdr:col>
      <xdr:colOff>101600</xdr:colOff>
      <xdr:row>106</xdr:row>
      <xdr:rowOff>119380</xdr:rowOff>
    </xdr:to>
    <xdr:sp macro="" textlink="">
      <xdr:nvSpPr>
        <xdr:cNvPr id="422" name="楕円 421">
          <a:extLst>
            <a:ext uri="{FF2B5EF4-FFF2-40B4-BE49-F238E27FC236}">
              <a16:creationId xmlns:a16="http://schemas.microsoft.com/office/drawing/2014/main" id="{8EE89172-3289-4BE6-904D-37A02B33C5EA}"/>
            </a:ext>
          </a:extLst>
        </xdr:cNvPr>
        <xdr:cNvSpPr/>
      </xdr:nvSpPr>
      <xdr:spPr>
        <a:xfrm>
          <a:off x="2857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68580</xdr:rowOff>
    </xdr:from>
    <xdr:to>
      <xdr:col>19</xdr:col>
      <xdr:colOff>177800</xdr:colOff>
      <xdr:row>106</xdr:row>
      <xdr:rowOff>116205</xdr:rowOff>
    </xdr:to>
    <xdr:cxnSp macro="">
      <xdr:nvCxnSpPr>
        <xdr:cNvPr id="423" name="直線コネクタ 422">
          <a:extLst>
            <a:ext uri="{FF2B5EF4-FFF2-40B4-BE49-F238E27FC236}">
              <a16:creationId xmlns:a16="http://schemas.microsoft.com/office/drawing/2014/main" id="{5516666A-B924-47CB-98E7-1D8CDC04A836}"/>
            </a:ext>
          </a:extLst>
        </xdr:cNvPr>
        <xdr:cNvCxnSpPr/>
      </xdr:nvCxnSpPr>
      <xdr:spPr>
        <a:xfrm>
          <a:off x="2908300" y="182422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424" name="楕円 423">
          <a:extLst>
            <a:ext uri="{FF2B5EF4-FFF2-40B4-BE49-F238E27FC236}">
              <a16:creationId xmlns:a16="http://schemas.microsoft.com/office/drawing/2014/main" id="{3FDBAD78-C77E-4192-8426-434B5E1DF631}"/>
            </a:ext>
          </a:extLst>
        </xdr:cNvPr>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68580</xdr:rowOff>
    </xdr:to>
    <xdr:cxnSp macro="">
      <xdr:nvCxnSpPr>
        <xdr:cNvPr id="425" name="直線コネクタ 424">
          <a:extLst>
            <a:ext uri="{FF2B5EF4-FFF2-40B4-BE49-F238E27FC236}">
              <a16:creationId xmlns:a16="http://schemas.microsoft.com/office/drawing/2014/main" id="{B7BBA45F-5C15-4AE6-91BD-07CBB446F191}"/>
            </a:ext>
          </a:extLst>
        </xdr:cNvPr>
        <xdr:cNvCxnSpPr/>
      </xdr:nvCxnSpPr>
      <xdr:spPr>
        <a:xfrm>
          <a:off x="2019300" y="18192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92075</xdr:rowOff>
    </xdr:from>
    <xdr:to>
      <xdr:col>6</xdr:col>
      <xdr:colOff>38100</xdr:colOff>
      <xdr:row>106</xdr:row>
      <xdr:rowOff>22225</xdr:rowOff>
    </xdr:to>
    <xdr:sp macro="" textlink="">
      <xdr:nvSpPr>
        <xdr:cNvPr id="426" name="楕円 425">
          <a:extLst>
            <a:ext uri="{FF2B5EF4-FFF2-40B4-BE49-F238E27FC236}">
              <a16:creationId xmlns:a16="http://schemas.microsoft.com/office/drawing/2014/main" id="{A2316A8C-B976-4903-922B-0956D2018E2D}"/>
            </a:ext>
          </a:extLst>
        </xdr:cNvPr>
        <xdr:cNvSpPr/>
      </xdr:nvSpPr>
      <xdr:spPr>
        <a:xfrm>
          <a:off x="1079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142875</xdr:rowOff>
    </xdr:from>
    <xdr:to>
      <xdr:col>10</xdr:col>
      <xdr:colOff>114300</xdr:colOff>
      <xdr:row>106</xdr:row>
      <xdr:rowOff>19050</xdr:rowOff>
    </xdr:to>
    <xdr:cxnSp macro="">
      <xdr:nvCxnSpPr>
        <xdr:cNvPr id="427" name="直線コネクタ 426">
          <a:extLst>
            <a:ext uri="{FF2B5EF4-FFF2-40B4-BE49-F238E27FC236}">
              <a16:creationId xmlns:a16="http://schemas.microsoft.com/office/drawing/2014/main" id="{76B10F5E-F774-46F3-BFAC-9355F24EBC79}"/>
            </a:ext>
          </a:extLst>
        </xdr:cNvPr>
        <xdr:cNvCxnSpPr/>
      </xdr:nvCxnSpPr>
      <xdr:spPr>
        <a:xfrm>
          <a:off x="1130300" y="18145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8" name="n_1aveValue【港湾・漁港】&#10;有形固定資産減価償却率">
          <a:extLst>
            <a:ext uri="{FF2B5EF4-FFF2-40B4-BE49-F238E27FC236}">
              <a16:creationId xmlns:a16="http://schemas.microsoft.com/office/drawing/2014/main" id="{0868DBC3-7E73-4682-92A7-7A9C79F86D5E}"/>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162577</xdr:rowOff>
    </xdr:from>
    <xdr:ext cx="405111" cy="259045"/>
    <xdr:sp macro="" textlink="">
      <xdr:nvSpPr>
        <xdr:cNvPr id="429" name="n_2aveValue【港湾・漁港】&#10;有形固定資産減価償却率">
          <a:extLst>
            <a:ext uri="{FF2B5EF4-FFF2-40B4-BE49-F238E27FC236}">
              <a16:creationId xmlns:a16="http://schemas.microsoft.com/office/drawing/2014/main" id="{4A36957A-81F8-40CC-8052-AF036FD424B3}"/>
            </a:ext>
          </a:extLst>
        </xdr:cNvPr>
        <xdr:cNvSpPr txBox="1"/>
      </xdr:nvSpPr>
      <xdr:spPr>
        <a:xfrm>
          <a:off x="2705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160672</xdr:rowOff>
    </xdr:from>
    <xdr:ext cx="405111" cy="259045"/>
    <xdr:sp macro="" textlink="">
      <xdr:nvSpPr>
        <xdr:cNvPr id="430" name="n_3aveValue【港湾・漁港】&#10;有形固定資産減価償却率">
          <a:extLst>
            <a:ext uri="{FF2B5EF4-FFF2-40B4-BE49-F238E27FC236}">
              <a16:creationId xmlns:a16="http://schemas.microsoft.com/office/drawing/2014/main" id="{53755200-9D6E-426F-9D8D-F40EDA00294A}"/>
            </a:ext>
          </a:extLst>
        </xdr:cNvPr>
        <xdr:cNvSpPr txBox="1"/>
      </xdr:nvSpPr>
      <xdr:spPr>
        <a:xfrm>
          <a:off x="1816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128288</xdr:rowOff>
    </xdr:from>
    <xdr:ext cx="405111" cy="259045"/>
    <xdr:sp macro="" textlink="">
      <xdr:nvSpPr>
        <xdr:cNvPr id="431" name="n_4aveValue【港湾・漁港】&#10;有形固定資産減価償却率">
          <a:extLst>
            <a:ext uri="{FF2B5EF4-FFF2-40B4-BE49-F238E27FC236}">
              <a16:creationId xmlns:a16="http://schemas.microsoft.com/office/drawing/2014/main" id="{4CC49172-60D8-4821-9B92-FBA1C22A9797}"/>
            </a:ext>
          </a:extLst>
        </xdr:cNvPr>
        <xdr:cNvSpPr txBox="1"/>
      </xdr:nvSpPr>
      <xdr:spPr>
        <a:xfrm>
          <a:off x="927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158132</xdr:rowOff>
    </xdr:from>
    <xdr:ext cx="405111" cy="259045"/>
    <xdr:sp macro="" textlink="">
      <xdr:nvSpPr>
        <xdr:cNvPr id="432" name="n_1mainValue【港湾・漁港】&#10;有形固定資産減価償却率">
          <a:extLst>
            <a:ext uri="{FF2B5EF4-FFF2-40B4-BE49-F238E27FC236}">
              <a16:creationId xmlns:a16="http://schemas.microsoft.com/office/drawing/2014/main" id="{FD42F001-C11A-4C13-8494-32B0EEE0E745}"/>
            </a:ext>
          </a:extLst>
        </xdr:cNvPr>
        <xdr:cNvSpPr txBox="1"/>
      </xdr:nvSpPr>
      <xdr:spPr>
        <a:xfrm>
          <a:off x="3582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110507</xdr:rowOff>
    </xdr:from>
    <xdr:ext cx="405111" cy="259045"/>
    <xdr:sp macro="" textlink="">
      <xdr:nvSpPr>
        <xdr:cNvPr id="433" name="n_2mainValue【港湾・漁港】&#10;有形固定資産減価償却率">
          <a:extLst>
            <a:ext uri="{FF2B5EF4-FFF2-40B4-BE49-F238E27FC236}">
              <a16:creationId xmlns:a16="http://schemas.microsoft.com/office/drawing/2014/main" id="{5E108192-D2C3-40BE-A28F-2A246B77A22A}"/>
            </a:ext>
          </a:extLst>
        </xdr:cNvPr>
        <xdr:cNvSpPr txBox="1"/>
      </xdr:nvSpPr>
      <xdr:spPr>
        <a:xfrm>
          <a:off x="2705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434" name="n_3mainValue【港湾・漁港】&#10;有形固定資産減価償却率">
          <a:extLst>
            <a:ext uri="{FF2B5EF4-FFF2-40B4-BE49-F238E27FC236}">
              <a16:creationId xmlns:a16="http://schemas.microsoft.com/office/drawing/2014/main" id="{AB395E04-9E15-402D-A3C4-40865ED5A1EC}"/>
            </a:ext>
          </a:extLst>
        </xdr:cNvPr>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13352</xdr:rowOff>
    </xdr:from>
    <xdr:ext cx="405111" cy="259045"/>
    <xdr:sp macro="" textlink="">
      <xdr:nvSpPr>
        <xdr:cNvPr id="435" name="n_4mainValue【港湾・漁港】&#10;有形固定資産減価償却率">
          <a:extLst>
            <a:ext uri="{FF2B5EF4-FFF2-40B4-BE49-F238E27FC236}">
              <a16:creationId xmlns:a16="http://schemas.microsoft.com/office/drawing/2014/main" id="{16600CA5-A4D0-4B9A-9B7F-C5E67A07CEAD}"/>
            </a:ext>
          </a:extLst>
        </xdr:cNvPr>
        <xdr:cNvSpPr txBox="1"/>
      </xdr:nvSpPr>
      <xdr:spPr>
        <a:xfrm>
          <a:off x="927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FF341E45-8C2E-4E51-B888-84746E12C9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375464C-18E4-415E-9B92-CA83922287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632FB79-02D8-46A4-9085-C8B5B4E7C4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6065F626-306D-4C53-B1A6-FEC160C3B4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0898B54-F861-4BA9-9955-19D74C4201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A977669-E7A0-4110-A477-B59CC68610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85B9B52C-A03B-46C0-A06D-15CC2D3067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FAFEFC9-4E60-486B-AF10-5CDA1737D33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C3D11098-F0EA-4537-9172-31D2F6E21B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AA3B292-B195-4C1C-9F67-5419123320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451A0591-A60B-4FEB-B2D9-58A324124D3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6CC3CB13-3F95-4CF0-932B-0E2AE2ADBA5D}"/>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5F213369-9172-4F1D-8FAB-E06687C2E9A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A3541369-48D7-42DE-9A60-FC8D8C124709}"/>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BCB39342-39A4-4789-85DA-6FFA0D2B7AF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435663C4-1838-4060-965A-D5FFFE2458E3}"/>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4173EDE3-E37A-4BD5-A9D1-ADAEAB5A742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FE2F9699-60EA-44F0-8B14-FB45ECCE03B2}"/>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236912E8-BC6E-4095-81E6-913FE755CC4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944D9BEC-DDB2-4301-870C-EA8D24CB9DD1}"/>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22275E1-661A-4E00-A253-511769A6166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4F2A40F8-B4C0-498F-AEB3-03D04580EAC7}"/>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E1C7EBD-4CCA-4F6A-AD33-82498A0B03D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BEA9935B-660E-4B1B-86EF-96B3BF76487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F72AFBD7-4711-46B8-A69F-AD223F9C635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176E6F63-2BA1-4C89-9446-D796075836CE}"/>
            </a:ext>
          </a:extLst>
        </xdr:cNvPr>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EE8C26A2-6F4C-46FD-A7EC-B09EC11436B3}"/>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7421AE37-3299-4B5C-A483-0EA4165C1555}"/>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924DC17E-512B-4E68-8C1A-84F762D68DB8}"/>
            </a:ext>
          </a:extLst>
        </xdr:cNvPr>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9D821403-C7AA-4A92-8290-482FD0E1B766}"/>
            </a:ext>
          </a:extLst>
        </xdr:cNvPr>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5804B1FA-2117-417C-8BEC-3F964318EA97}"/>
            </a:ext>
          </a:extLst>
        </xdr:cNvPr>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AC9DFE79-80A4-4CBA-8D9E-B3B39C9692B9}"/>
            </a:ext>
          </a:extLst>
        </xdr:cNvPr>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A8A50CE7-A158-4801-8BFA-1181B1221E1C}"/>
            </a:ext>
          </a:extLst>
        </xdr:cNvPr>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139836</xdr:rowOff>
    </xdr:from>
    <xdr:to>
      <xdr:col>46</xdr:col>
      <xdr:colOff>38100</xdr:colOff>
      <xdr:row>107</xdr:row>
      <xdr:rowOff>69986</xdr:rowOff>
    </xdr:to>
    <xdr:sp macro="" textlink="">
      <xdr:nvSpPr>
        <xdr:cNvPr id="469" name="フローチャート: 判断 468">
          <a:extLst>
            <a:ext uri="{FF2B5EF4-FFF2-40B4-BE49-F238E27FC236}">
              <a16:creationId xmlns:a16="http://schemas.microsoft.com/office/drawing/2014/main" id="{2271C9B4-E337-45E6-A1B2-D13AA75A0F59}"/>
            </a:ext>
          </a:extLst>
        </xdr:cNvPr>
        <xdr:cNvSpPr/>
      </xdr:nvSpPr>
      <xdr:spPr>
        <a:xfrm>
          <a:off x="8699500" y="183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95983</xdr:rowOff>
    </xdr:from>
    <xdr:to>
      <xdr:col>41</xdr:col>
      <xdr:colOff>101600</xdr:colOff>
      <xdr:row>107</xdr:row>
      <xdr:rowOff>26133</xdr:rowOff>
    </xdr:to>
    <xdr:sp macro="" textlink="">
      <xdr:nvSpPr>
        <xdr:cNvPr id="470" name="フローチャート: 判断 469">
          <a:extLst>
            <a:ext uri="{FF2B5EF4-FFF2-40B4-BE49-F238E27FC236}">
              <a16:creationId xmlns:a16="http://schemas.microsoft.com/office/drawing/2014/main" id="{0F1D060D-3CCE-44A9-B10B-A96E44C69E4E}"/>
            </a:ext>
          </a:extLst>
        </xdr:cNvPr>
        <xdr:cNvSpPr/>
      </xdr:nvSpPr>
      <xdr:spPr>
        <a:xfrm>
          <a:off x="7810500" y="1826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101240</xdr:rowOff>
    </xdr:from>
    <xdr:to>
      <xdr:col>36</xdr:col>
      <xdr:colOff>165100</xdr:colOff>
      <xdr:row>107</xdr:row>
      <xdr:rowOff>31390</xdr:rowOff>
    </xdr:to>
    <xdr:sp macro="" textlink="">
      <xdr:nvSpPr>
        <xdr:cNvPr id="471" name="フローチャート: 判断 470">
          <a:extLst>
            <a:ext uri="{FF2B5EF4-FFF2-40B4-BE49-F238E27FC236}">
              <a16:creationId xmlns:a16="http://schemas.microsoft.com/office/drawing/2014/main" id="{3B38145C-205B-45DA-BC2F-F4D900D1EE6E}"/>
            </a:ext>
          </a:extLst>
        </xdr:cNvPr>
        <xdr:cNvSpPr/>
      </xdr:nvSpPr>
      <xdr:spPr>
        <a:xfrm>
          <a:off x="6921500" y="1827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E9C56F5-8486-4B77-A88E-02BFED8CBB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E6F21E9-F223-4835-8EE6-79B54F915CB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9CFB580-1FA4-44F6-BD54-C7CA3F407B5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AB3AD01-67BA-4C9B-A1FC-B9BFE07434C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3F945E8-F3CE-43C5-A9C5-D3576E8677E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110649</xdr:rowOff>
    </xdr:from>
    <xdr:to>
      <xdr:col>55</xdr:col>
      <xdr:colOff>50800</xdr:colOff>
      <xdr:row>109</xdr:row>
      <xdr:rowOff>40799</xdr:rowOff>
    </xdr:to>
    <xdr:sp macro="" textlink="">
      <xdr:nvSpPr>
        <xdr:cNvPr id="477" name="楕円 476">
          <a:extLst>
            <a:ext uri="{FF2B5EF4-FFF2-40B4-BE49-F238E27FC236}">
              <a16:creationId xmlns:a16="http://schemas.microsoft.com/office/drawing/2014/main" id="{DD375509-3A16-4962-84E6-353855F54DE8}"/>
            </a:ext>
          </a:extLst>
        </xdr:cNvPr>
        <xdr:cNvSpPr/>
      </xdr:nvSpPr>
      <xdr:spPr>
        <a:xfrm>
          <a:off x="10426700" y="186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25576</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727D3FB4-7105-4CC7-A380-DCA51C513A8B}"/>
            </a:ext>
          </a:extLst>
        </xdr:cNvPr>
        <xdr:cNvSpPr txBox="1"/>
      </xdr:nvSpPr>
      <xdr:spPr>
        <a:xfrm>
          <a:off x="10515600" y="1854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110640</xdr:rowOff>
    </xdr:from>
    <xdr:to>
      <xdr:col>50</xdr:col>
      <xdr:colOff>165100</xdr:colOff>
      <xdr:row>109</xdr:row>
      <xdr:rowOff>40790</xdr:rowOff>
    </xdr:to>
    <xdr:sp macro="" textlink="">
      <xdr:nvSpPr>
        <xdr:cNvPr id="479" name="楕円 478">
          <a:extLst>
            <a:ext uri="{FF2B5EF4-FFF2-40B4-BE49-F238E27FC236}">
              <a16:creationId xmlns:a16="http://schemas.microsoft.com/office/drawing/2014/main" id="{F724ACF3-964C-4C40-84AE-C4CFFE243ACE}"/>
            </a:ext>
          </a:extLst>
        </xdr:cNvPr>
        <xdr:cNvSpPr/>
      </xdr:nvSpPr>
      <xdr:spPr>
        <a:xfrm>
          <a:off x="9588500" y="186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161440</xdr:rowOff>
    </xdr:from>
    <xdr:to>
      <xdr:col>55</xdr:col>
      <xdr:colOff>0</xdr:colOff>
      <xdr:row>108</xdr:row>
      <xdr:rowOff>161449</xdr:rowOff>
    </xdr:to>
    <xdr:cxnSp macro="">
      <xdr:nvCxnSpPr>
        <xdr:cNvPr id="480" name="直線コネクタ 479">
          <a:extLst>
            <a:ext uri="{FF2B5EF4-FFF2-40B4-BE49-F238E27FC236}">
              <a16:creationId xmlns:a16="http://schemas.microsoft.com/office/drawing/2014/main" id="{409F679C-3CDE-4380-87DE-23B0A83CA358}"/>
            </a:ext>
          </a:extLst>
        </xdr:cNvPr>
        <xdr:cNvCxnSpPr/>
      </xdr:nvCxnSpPr>
      <xdr:spPr>
        <a:xfrm>
          <a:off x="9639300" y="18678040"/>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110520</xdr:rowOff>
    </xdr:from>
    <xdr:to>
      <xdr:col>46</xdr:col>
      <xdr:colOff>38100</xdr:colOff>
      <xdr:row>109</xdr:row>
      <xdr:rowOff>40670</xdr:rowOff>
    </xdr:to>
    <xdr:sp macro="" textlink="">
      <xdr:nvSpPr>
        <xdr:cNvPr id="481" name="楕円 480">
          <a:extLst>
            <a:ext uri="{FF2B5EF4-FFF2-40B4-BE49-F238E27FC236}">
              <a16:creationId xmlns:a16="http://schemas.microsoft.com/office/drawing/2014/main" id="{AFB0A065-5B4F-48AB-9C58-6DBF44A64B04}"/>
            </a:ext>
          </a:extLst>
        </xdr:cNvPr>
        <xdr:cNvSpPr/>
      </xdr:nvSpPr>
      <xdr:spPr>
        <a:xfrm>
          <a:off x="8699500" y="18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161320</xdr:rowOff>
    </xdr:from>
    <xdr:to>
      <xdr:col>50</xdr:col>
      <xdr:colOff>114300</xdr:colOff>
      <xdr:row>108</xdr:row>
      <xdr:rowOff>161440</xdr:rowOff>
    </xdr:to>
    <xdr:cxnSp macro="">
      <xdr:nvCxnSpPr>
        <xdr:cNvPr id="482" name="直線コネクタ 481">
          <a:extLst>
            <a:ext uri="{FF2B5EF4-FFF2-40B4-BE49-F238E27FC236}">
              <a16:creationId xmlns:a16="http://schemas.microsoft.com/office/drawing/2014/main" id="{B6DA0FD7-ECE6-40BE-8B2B-62B2A466B575}"/>
            </a:ext>
          </a:extLst>
        </xdr:cNvPr>
        <xdr:cNvCxnSpPr/>
      </xdr:nvCxnSpPr>
      <xdr:spPr>
        <a:xfrm>
          <a:off x="8750300" y="18677920"/>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109950</xdr:rowOff>
    </xdr:from>
    <xdr:to>
      <xdr:col>41</xdr:col>
      <xdr:colOff>101600</xdr:colOff>
      <xdr:row>109</xdr:row>
      <xdr:rowOff>40100</xdr:rowOff>
    </xdr:to>
    <xdr:sp macro="" textlink="">
      <xdr:nvSpPr>
        <xdr:cNvPr id="483" name="楕円 482">
          <a:extLst>
            <a:ext uri="{FF2B5EF4-FFF2-40B4-BE49-F238E27FC236}">
              <a16:creationId xmlns:a16="http://schemas.microsoft.com/office/drawing/2014/main" id="{3BF97682-214F-4B4C-B4FC-B3300B291E10}"/>
            </a:ext>
          </a:extLst>
        </xdr:cNvPr>
        <xdr:cNvSpPr/>
      </xdr:nvSpPr>
      <xdr:spPr>
        <a:xfrm>
          <a:off x="7810500" y="186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160750</xdr:rowOff>
    </xdr:from>
    <xdr:to>
      <xdr:col>45</xdr:col>
      <xdr:colOff>177800</xdr:colOff>
      <xdr:row>108</xdr:row>
      <xdr:rowOff>161320</xdr:rowOff>
    </xdr:to>
    <xdr:cxnSp macro="">
      <xdr:nvCxnSpPr>
        <xdr:cNvPr id="484" name="直線コネクタ 483">
          <a:extLst>
            <a:ext uri="{FF2B5EF4-FFF2-40B4-BE49-F238E27FC236}">
              <a16:creationId xmlns:a16="http://schemas.microsoft.com/office/drawing/2014/main" id="{65B0D2FD-1702-472B-8F17-AA3C5D1097B4}"/>
            </a:ext>
          </a:extLst>
        </xdr:cNvPr>
        <xdr:cNvCxnSpPr/>
      </xdr:nvCxnSpPr>
      <xdr:spPr>
        <a:xfrm>
          <a:off x="7861300" y="1867735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109581</xdr:rowOff>
    </xdr:from>
    <xdr:to>
      <xdr:col>36</xdr:col>
      <xdr:colOff>165100</xdr:colOff>
      <xdr:row>109</xdr:row>
      <xdr:rowOff>39731</xdr:rowOff>
    </xdr:to>
    <xdr:sp macro="" textlink="">
      <xdr:nvSpPr>
        <xdr:cNvPr id="485" name="楕円 484">
          <a:extLst>
            <a:ext uri="{FF2B5EF4-FFF2-40B4-BE49-F238E27FC236}">
              <a16:creationId xmlns:a16="http://schemas.microsoft.com/office/drawing/2014/main" id="{B0D98D7C-EB47-4505-944C-1582C982AF6C}"/>
            </a:ext>
          </a:extLst>
        </xdr:cNvPr>
        <xdr:cNvSpPr/>
      </xdr:nvSpPr>
      <xdr:spPr>
        <a:xfrm>
          <a:off x="6921500" y="186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160381</xdr:rowOff>
    </xdr:from>
    <xdr:to>
      <xdr:col>41</xdr:col>
      <xdr:colOff>50800</xdr:colOff>
      <xdr:row>108</xdr:row>
      <xdr:rowOff>160750</xdr:rowOff>
    </xdr:to>
    <xdr:cxnSp macro="">
      <xdr:nvCxnSpPr>
        <xdr:cNvPr id="486" name="直線コネクタ 485">
          <a:extLst>
            <a:ext uri="{FF2B5EF4-FFF2-40B4-BE49-F238E27FC236}">
              <a16:creationId xmlns:a16="http://schemas.microsoft.com/office/drawing/2014/main" id="{0434EB0A-7111-4099-8011-C96237E4A465}"/>
            </a:ext>
          </a:extLst>
        </xdr:cNvPr>
        <xdr:cNvCxnSpPr/>
      </xdr:nvCxnSpPr>
      <xdr:spPr>
        <a:xfrm>
          <a:off x="6972300" y="18676981"/>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2522CFB5-70C6-4ECC-BACF-95B7E52B414B}"/>
            </a:ext>
          </a:extLst>
        </xdr:cNvPr>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86513</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1D13DC18-9428-430D-B1CF-6E6D2BF1524E}"/>
            </a:ext>
          </a:extLst>
        </xdr:cNvPr>
        <xdr:cNvSpPr txBox="1"/>
      </xdr:nvSpPr>
      <xdr:spPr>
        <a:xfrm>
          <a:off x="8450795" y="180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42660</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C27EB2B0-3F03-43C9-9014-F09659BE7258}"/>
            </a:ext>
          </a:extLst>
        </xdr:cNvPr>
        <xdr:cNvSpPr txBox="1"/>
      </xdr:nvSpPr>
      <xdr:spPr>
        <a:xfrm>
          <a:off x="7561795" y="180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47917</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91C39A0A-4843-4704-B214-919EC9889339}"/>
            </a:ext>
          </a:extLst>
        </xdr:cNvPr>
        <xdr:cNvSpPr txBox="1"/>
      </xdr:nvSpPr>
      <xdr:spPr>
        <a:xfrm>
          <a:off x="6672795" y="1805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31917</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5D83F2FA-4210-4B6F-9521-DDD470079148}"/>
            </a:ext>
          </a:extLst>
        </xdr:cNvPr>
        <xdr:cNvSpPr txBox="1"/>
      </xdr:nvSpPr>
      <xdr:spPr>
        <a:xfrm>
          <a:off x="9359411" y="1871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31797</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5912AA03-4400-4A1A-ADFD-B407BD0262BE}"/>
            </a:ext>
          </a:extLst>
        </xdr:cNvPr>
        <xdr:cNvSpPr txBox="1"/>
      </xdr:nvSpPr>
      <xdr:spPr>
        <a:xfrm>
          <a:off x="8483111" y="187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31227</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14DCFB60-F0E9-4868-BC4D-ACDF962525C6}"/>
            </a:ext>
          </a:extLst>
        </xdr:cNvPr>
        <xdr:cNvSpPr txBox="1"/>
      </xdr:nvSpPr>
      <xdr:spPr>
        <a:xfrm>
          <a:off x="7594111" y="187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30858</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B97A15F1-4512-449F-BB73-414E5F156198}"/>
            </a:ext>
          </a:extLst>
        </xdr:cNvPr>
        <xdr:cNvSpPr txBox="1"/>
      </xdr:nvSpPr>
      <xdr:spPr>
        <a:xfrm>
          <a:off x="6705111" y="187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6A2C274-4812-41BC-825A-927ED76067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865B4428-37BF-4F13-BC70-79BCA6F7E7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1FB4D5E-3132-489D-9CB8-4DAA2B5FB6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F6B1D2D-F8F1-42F0-AB16-9C69D7EC45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3224E87-2C4D-4267-AEF3-B96BC22CFE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EE982AC-6E33-4015-812C-A7BD34197F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946253F-00FC-4D25-925E-6DC8D63073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1624A29-4570-4290-810C-A2E5431B80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369C024-A7DA-4020-AF0B-89E866EB68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E3F9CED2-AAC9-4295-9AC9-5D01EBBD37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29BC91C-2373-4C5B-80FE-60DCC4F5B5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F19D233A-B97B-478A-9A8E-E23F4A4BD3D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34A51D1-E5A9-47F5-8CD0-5842D00CFC8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57361001-D9D5-477F-A795-0ED2C2B803E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2670D1D8-C24C-4496-A0B4-2DD6C166B75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0D112CD-3433-4141-BC7C-FBE11A6FAE4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4845785-0D40-4E71-AA9B-B05C79BE2B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D5EB653-99B1-4393-B775-1A96C7F8BC1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20283EB9-78B1-4249-BA9B-B41D8B43EF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85B71CB9-6ABF-48FF-914E-9D92BCA75C0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76EB2519-E2D9-4C82-995B-F57BF03BBDB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BE97F44-F697-424A-BE1D-5D5A06C53B4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DFFD9027-8599-4AD5-A4E5-0399A42C571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3F3E611D-B928-49CA-AD05-0229A40B7F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B8437DB-A11F-4FC0-996F-7F5D72FF779A}"/>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768033A8-E52E-480C-B0BC-8022A830C42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91669846-D371-4221-A94D-59643B1E6AA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CC8975BD-E2DD-4DA7-877B-46ABCD83D2A1}"/>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2EE8DCB8-AD30-4687-BAFD-80A277C661A4}"/>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3EF48870-5542-4AF8-8650-A2D6518D76FA}"/>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E7F434D1-F563-4CBD-8825-955DA1B05A84}"/>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8021C1EC-E7E7-466A-A52F-04E5727ADD4A}"/>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7" name="フローチャート: 判断 526">
          <a:extLst>
            <a:ext uri="{FF2B5EF4-FFF2-40B4-BE49-F238E27FC236}">
              <a16:creationId xmlns:a16="http://schemas.microsoft.com/office/drawing/2014/main" id="{982E7B4B-D105-4B15-A1F1-B66D74320E22}"/>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28" name="フローチャート: 判断 527">
          <a:extLst>
            <a:ext uri="{FF2B5EF4-FFF2-40B4-BE49-F238E27FC236}">
              <a16:creationId xmlns:a16="http://schemas.microsoft.com/office/drawing/2014/main" id="{508FE402-C9BD-4284-A2D9-FFF8DCC64234}"/>
            </a:ext>
          </a:extLst>
        </xdr:cNvPr>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9" name="フローチャート: 判断 528">
          <a:extLst>
            <a:ext uri="{FF2B5EF4-FFF2-40B4-BE49-F238E27FC236}">
              <a16:creationId xmlns:a16="http://schemas.microsoft.com/office/drawing/2014/main" id="{592F82C6-E968-4F28-8608-299F92FAA223}"/>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7BAFA24-F45B-4AB0-8738-DD3C505277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A2C3A14-4DCF-4931-938C-90781141CD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18A664E-EB9B-4D3E-8E24-C8CCA327DC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FCBC569-86CC-462A-99C8-2B655D49AA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FDC0C58-9C1B-4314-9469-5C6E658D13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535" name="楕円 534">
          <a:extLst>
            <a:ext uri="{FF2B5EF4-FFF2-40B4-BE49-F238E27FC236}">
              <a16:creationId xmlns:a16="http://schemas.microsoft.com/office/drawing/2014/main" id="{6D481FAD-60C3-4E63-B09D-6B5FEA31C889}"/>
            </a:ext>
          </a:extLst>
        </xdr:cNvPr>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2D06F014-7BAA-4404-A2F2-CB71E2C32153}"/>
            </a:ext>
          </a:extLst>
        </xdr:cNvPr>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46355</xdr:rowOff>
    </xdr:from>
    <xdr:to>
      <xdr:col>81</xdr:col>
      <xdr:colOff>101600</xdr:colOff>
      <xdr:row>35</xdr:row>
      <xdr:rowOff>147955</xdr:rowOff>
    </xdr:to>
    <xdr:sp macro="" textlink="">
      <xdr:nvSpPr>
        <xdr:cNvPr id="537" name="楕円 536">
          <a:extLst>
            <a:ext uri="{FF2B5EF4-FFF2-40B4-BE49-F238E27FC236}">
              <a16:creationId xmlns:a16="http://schemas.microsoft.com/office/drawing/2014/main" id="{167FDDF2-E165-41A0-90F1-C78127D1B8E5}"/>
            </a:ext>
          </a:extLst>
        </xdr:cNvPr>
        <xdr:cNvSpPr/>
      </xdr:nvSpPr>
      <xdr:spPr>
        <a:xfrm>
          <a:off x="15430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97155</xdr:rowOff>
    </xdr:from>
    <xdr:to>
      <xdr:col>85</xdr:col>
      <xdr:colOff>127000</xdr:colOff>
      <xdr:row>35</xdr:row>
      <xdr:rowOff>152400</xdr:rowOff>
    </xdr:to>
    <xdr:cxnSp macro="">
      <xdr:nvCxnSpPr>
        <xdr:cNvPr id="538" name="直線コネクタ 537">
          <a:extLst>
            <a:ext uri="{FF2B5EF4-FFF2-40B4-BE49-F238E27FC236}">
              <a16:creationId xmlns:a16="http://schemas.microsoft.com/office/drawing/2014/main" id="{52DAE23B-DABE-4C17-955B-619A476E49EA}"/>
            </a:ext>
          </a:extLst>
        </xdr:cNvPr>
        <xdr:cNvCxnSpPr/>
      </xdr:nvCxnSpPr>
      <xdr:spPr>
        <a:xfrm>
          <a:off x="15481300" y="60979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160655</xdr:rowOff>
    </xdr:from>
    <xdr:to>
      <xdr:col>76</xdr:col>
      <xdr:colOff>165100</xdr:colOff>
      <xdr:row>35</xdr:row>
      <xdr:rowOff>90805</xdr:rowOff>
    </xdr:to>
    <xdr:sp macro="" textlink="">
      <xdr:nvSpPr>
        <xdr:cNvPr id="539" name="楕円 538">
          <a:extLst>
            <a:ext uri="{FF2B5EF4-FFF2-40B4-BE49-F238E27FC236}">
              <a16:creationId xmlns:a16="http://schemas.microsoft.com/office/drawing/2014/main" id="{0B64A7A7-E15E-45EB-B7B4-7D18B9AB94B9}"/>
            </a:ext>
          </a:extLst>
        </xdr:cNvPr>
        <xdr:cNvSpPr/>
      </xdr:nvSpPr>
      <xdr:spPr>
        <a:xfrm>
          <a:off x="1454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40005</xdr:rowOff>
    </xdr:from>
    <xdr:to>
      <xdr:col>81</xdr:col>
      <xdr:colOff>50800</xdr:colOff>
      <xdr:row>35</xdr:row>
      <xdr:rowOff>97155</xdr:rowOff>
    </xdr:to>
    <xdr:cxnSp macro="">
      <xdr:nvCxnSpPr>
        <xdr:cNvPr id="540" name="直線コネクタ 539">
          <a:extLst>
            <a:ext uri="{FF2B5EF4-FFF2-40B4-BE49-F238E27FC236}">
              <a16:creationId xmlns:a16="http://schemas.microsoft.com/office/drawing/2014/main" id="{F1DBD4BE-1510-436D-A14D-35BAA697FAA8}"/>
            </a:ext>
          </a:extLst>
        </xdr:cNvPr>
        <xdr:cNvCxnSpPr/>
      </xdr:nvCxnSpPr>
      <xdr:spPr>
        <a:xfrm>
          <a:off x="14592300" y="6040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103505</xdr:rowOff>
    </xdr:from>
    <xdr:to>
      <xdr:col>72</xdr:col>
      <xdr:colOff>38100</xdr:colOff>
      <xdr:row>35</xdr:row>
      <xdr:rowOff>33655</xdr:rowOff>
    </xdr:to>
    <xdr:sp macro="" textlink="">
      <xdr:nvSpPr>
        <xdr:cNvPr id="541" name="楕円 540">
          <a:extLst>
            <a:ext uri="{FF2B5EF4-FFF2-40B4-BE49-F238E27FC236}">
              <a16:creationId xmlns:a16="http://schemas.microsoft.com/office/drawing/2014/main" id="{439C904D-E81C-4365-A1AE-6E7149F8663F}"/>
            </a:ext>
          </a:extLst>
        </xdr:cNvPr>
        <xdr:cNvSpPr/>
      </xdr:nvSpPr>
      <xdr:spPr>
        <a:xfrm>
          <a:off x="13652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154305</xdr:rowOff>
    </xdr:from>
    <xdr:to>
      <xdr:col>76</xdr:col>
      <xdr:colOff>114300</xdr:colOff>
      <xdr:row>35</xdr:row>
      <xdr:rowOff>40005</xdr:rowOff>
    </xdr:to>
    <xdr:cxnSp macro="">
      <xdr:nvCxnSpPr>
        <xdr:cNvPr id="542" name="直線コネクタ 541">
          <a:extLst>
            <a:ext uri="{FF2B5EF4-FFF2-40B4-BE49-F238E27FC236}">
              <a16:creationId xmlns:a16="http://schemas.microsoft.com/office/drawing/2014/main" id="{EB75F1E0-D8D4-445D-96C9-4364C1F54843}"/>
            </a:ext>
          </a:extLst>
        </xdr:cNvPr>
        <xdr:cNvCxnSpPr/>
      </xdr:nvCxnSpPr>
      <xdr:spPr>
        <a:xfrm>
          <a:off x="13703300" y="5983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48260</xdr:rowOff>
    </xdr:from>
    <xdr:to>
      <xdr:col>67</xdr:col>
      <xdr:colOff>101600</xdr:colOff>
      <xdr:row>34</xdr:row>
      <xdr:rowOff>149860</xdr:rowOff>
    </xdr:to>
    <xdr:sp macro="" textlink="">
      <xdr:nvSpPr>
        <xdr:cNvPr id="543" name="楕円 542">
          <a:extLst>
            <a:ext uri="{FF2B5EF4-FFF2-40B4-BE49-F238E27FC236}">
              <a16:creationId xmlns:a16="http://schemas.microsoft.com/office/drawing/2014/main" id="{3CFA470D-1FEA-41D1-98AE-7488BDE6127D}"/>
            </a:ext>
          </a:extLst>
        </xdr:cNvPr>
        <xdr:cNvSpPr/>
      </xdr:nvSpPr>
      <xdr:spPr>
        <a:xfrm>
          <a:off x="1276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99060</xdr:rowOff>
    </xdr:from>
    <xdr:to>
      <xdr:col>71</xdr:col>
      <xdr:colOff>177800</xdr:colOff>
      <xdr:row>34</xdr:row>
      <xdr:rowOff>154305</xdr:rowOff>
    </xdr:to>
    <xdr:cxnSp macro="">
      <xdr:nvCxnSpPr>
        <xdr:cNvPr id="544" name="直線コネクタ 543">
          <a:extLst>
            <a:ext uri="{FF2B5EF4-FFF2-40B4-BE49-F238E27FC236}">
              <a16:creationId xmlns:a16="http://schemas.microsoft.com/office/drawing/2014/main" id="{C7E3D9FB-8996-48CC-9774-DB9D00750D87}"/>
            </a:ext>
          </a:extLst>
        </xdr:cNvPr>
        <xdr:cNvCxnSpPr/>
      </xdr:nvCxnSpPr>
      <xdr:spPr>
        <a:xfrm>
          <a:off x="12814300" y="59283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C7C1B576-8D4E-42DC-812B-A6536EA856BA}"/>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E1EC7A8C-A8BE-4DF2-808C-481C1C636A98}"/>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14BCDE33-4729-43ED-B813-84C5C95A4EC9}"/>
            </a:ext>
          </a:extLst>
        </xdr:cNvPr>
        <xdr:cNvSpPr txBox="1"/>
      </xdr:nvSpPr>
      <xdr:spPr>
        <a:xfrm>
          <a:off x="13500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A632BB6D-0456-466C-BE81-A2CB5CD6DDD9}"/>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164482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68FFBC66-F1E7-4254-BD63-6F9CD7A950B2}"/>
            </a:ext>
          </a:extLst>
        </xdr:cNvPr>
        <xdr:cNvSpPr txBox="1"/>
      </xdr:nvSpPr>
      <xdr:spPr>
        <a:xfrm>
          <a:off x="15266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107332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E2391E2A-6E8E-436F-A8C6-ECABB52F5502}"/>
            </a:ext>
          </a:extLst>
        </xdr:cNvPr>
        <xdr:cNvSpPr txBox="1"/>
      </xdr:nvSpPr>
      <xdr:spPr>
        <a:xfrm>
          <a:off x="14389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50182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36AF3493-E29C-47B3-9850-DD9D64FFA383}"/>
            </a:ext>
          </a:extLst>
        </xdr:cNvPr>
        <xdr:cNvSpPr txBox="1"/>
      </xdr:nvSpPr>
      <xdr:spPr>
        <a:xfrm>
          <a:off x="135007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166387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69C7CAB-2C6D-4766-9C72-30817B51AAEA}"/>
            </a:ext>
          </a:extLst>
        </xdr:cNvPr>
        <xdr:cNvSpPr txBox="1"/>
      </xdr:nvSpPr>
      <xdr:spPr>
        <a:xfrm>
          <a:off x="12611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02CEE24-F9EF-4A52-8C80-6CD294EA56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5C41963-7A51-47F2-B924-40F0BD2658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7B014F07-A531-4341-8598-5FACE3ABC6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11A8ECC-0B96-4BB0-AF10-63C7013D9C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99910E0-D4E0-4D36-9798-586E10F5D8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97B1C4FA-21BA-4370-A56E-C1EE558C23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61F06DE-C5FC-412E-A0A4-C31F345BB6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E23B90B-61F4-4F5F-B3F7-01C7BAE74D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72760EB-EEA5-441C-9E08-E9A839953D8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77F7E0C-C674-4639-A17E-C7FF916880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2240D156-B116-45AF-9CDF-FB00995E55D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7939C93F-5480-40E4-926F-3EBD840A247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725EED4F-B767-45F9-89C7-040A3AE4234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646A81B1-9F98-43F4-9AFD-C701F741BA8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B7D2984D-9496-453F-BC64-5A08C6359A0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7896A88F-EAE3-4A25-86A7-EAC883537B3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27FD79EC-7ED4-4BF6-A2C3-B5858C568A6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9C96D548-E31B-4E2A-8461-D7CAC79FDCF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9EC32913-B38A-412B-8D91-8CD3A9C452B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3D3BF4E8-A57D-4A9A-9724-B5BB0E1CE1C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BBD88082-6936-4FA7-9E37-467AD4C790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873DEE7B-51FF-4D0C-8863-E59C104A0A4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554B5E58-98D1-4719-B0DB-C573C74019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EBB40DB5-A797-4F01-B42F-DDE11DA279F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BF7F0A36-0F94-4209-90A4-DCBCB30E8B72}"/>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0026CF05-27BF-4C27-9B9F-00928525A154}"/>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68C8D4BA-1518-462D-B825-0729802C143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CB07F8FF-8652-4AE7-8BA4-00D69B7F50F4}"/>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89164EB0-31D4-49C3-AFB3-2AEF3AB8650E}"/>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B7A2D452-6E7A-475E-889E-A61BC5FB559A}"/>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D3BCECF4-8C60-48AE-91AB-AF751FFE4B92}"/>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584" name="フローチャート: 判断 583">
          <a:extLst>
            <a:ext uri="{FF2B5EF4-FFF2-40B4-BE49-F238E27FC236}">
              <a16:creationId xmlns:a16="http://schemas.microsoft.com/office/drawing/2014/main" id="{A879978D-E6F5-42FB-AA77-687BFC04CAD5}"/>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585" name="フローチャート: 判断 584">
          <a:extLst>
            <a:ext uri="{FF2B5EF4-FFF2-40B4-BE49-F238E27FC236}">
              <a16:creationId xmlns:a16="http://schemas.microsoft.com/office/drawing/2014/main" id="{20C65C3A-8A34-4D5E-939C-D7AB9061865F}"/>
            </a:ext>
          </a:extLst>
        </xdr:cNvPr>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86" name="フローチャート: 判断 585">
          <a:extLst>
            <a:ext uri="{FF2B5EF4-FFF2-40B4-BE49-F238E27FC236}">
              <a16:creationId xmlns:a16="http://schemas.microsoft.com/office/drawing/2014/main" id="{C5B9F7DE-E4F7-4F67-B50E-B6AF11F631E1}"/>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44BBE26-CE59-46C8-A9C2-519F9C8FD4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D78361D-BBA1-4738-BD73-6F1DA67010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32693FC-9A17-4F2F-A10A-67A5605033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6D17061-8241-4077-879D-9E29B2E298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B16568C-6271-4CCD-AB29-A1675481D8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92" name="楕円 591">
          <a:extLst>
            <a:ext uri="{FF2B5EF4-FFF2-40B4-BE49-F238E27FC236}">
              <a16:creationId xmlns:a16="http://schemas.microsoft.com/office/drawing/2014/main" id="{FFC35689-E98A-4ADD-921A-92928807E4A1}"/>
            </a:ext>
          </a:extLst>
        </xdr:cNvPr>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90187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899F1520-CC70-4FF3-BDAF-20C9EE2F4C1C}"/>
            </a:ext>
          </a:extLst>
        </xdr:cNvPr>
        <xdr:cNvSpPr txBox="1"/>
      </xdr:nvSpPr>
      <xdr:spPr>
        <a:xfrm>
          <a:off x="22199600"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594" name="楕円 593">
          <a:extLst>
            <a:ext uri="{FF2B5EF4-FFF2-40B4-BE49-F238E27FC236}">
              <a16:creationId xmlns:a16="http://schemas.microsoft.com/office/drawing/2014/main" id="{C15C5125-D6D6-4612-8A14-A367F0DC3D25}"/>
            </a:ext>
          </a:extLst>
        </xdr:cNvPr>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118110</xdr:rowOff>
    </xdr:to>
    <xdr:cxnSp macro="">
      <xdr:nvCxnSpPr>
        <xdr:cNvPr id="595" name="直線コネクタ 594">
          <a:extLst>
            <a:ext uri="{FF2B5EF4-FFF2-40B4-BE49-F238E27FC236}">
              <a16:creationId xmlns:a16="http://schemas.microsoft.com/office/drawing/2014/main" id="{6218DC38-E8E5-4044-8172-ED35DD80DC1B}"/>
            </a:ext>
          </a:extLst>
        </xdr:cNvPr>
        <xdr:cNvCxnSpPr/>
      </xdr:nvCxnSpPr>
      <xdr:spPr>
        <a:xfrm>
          <a:off x="21323300" y="680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596" name="楕円 595">
          <a:extLst>
            <a:ext uri="{FF2B5EF4-FFF2-40B4-BE49-F238E27FC236}">
              <a16:creationId xmlns:a16="http://schemas.microsoft.com/office/drawing/2014/main" id="{920569CE-BD84-437D-AF64-19EE8F973FA4}"/>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39</xdr:row>
      <xdr:rowOff>118110</xdr:rowOff>
    </xdr:to>
    <xdr:cxnSp macro="">
      <xdr:nvCxnSpPr>
        <xdr:cNvPr id="597" name="直線コネクタ 596">
          <a:extLst>
            <a:ext uri="{FF2B5EF4-FFF2-40B4-BE49-F238E27FC236}">
              <a16:creationId xmlns:a16="http://schemas.microsoft.com/office/drawing/2014/main" id="{AA42CE59-CF3D-4953-AEE6-BF88A5B3D58D}"/>
            </a:ext>
          </a:extLst>
        </xdr:cNvPr>
        <xdr:cNvCxnSpPr/>
      </xdr:nvCxnSpPr>
      <xdr:spPr>
        <a:xfrm>
          <a:off x="20434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598" name="楕円 597">
          <a:extLst>
            <a:ext uri="{FF2B5EF4-FFF2-40B4-BE49-F238E27FC236}">
              <a16:creationId xmlns:a16="http://schemas.microsoft.com/office/drawing/2014/main" id="{8F88F1B6-9217-41D9-9E03-0ACEA5982985}"/>
            </a:ext>
          </a:extLst>
        </xdr:cNvPr>
        <xdr:cNvSpPr/>
      </xdr:nvSpPr>
      <xdr:spPr>
        <a:xfrm>
          <a:off x="19494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137160</xdr:rowOff>
    </xdr:to>
    <xdr:cxnSp macro="">
      <xdr:nvCxnSpPr>
        <xdr:cNvPr id="599" name="直線コネクタ 598">
          <a:extLst>
            <a:ext uri="{FF2B5EF4-FFF2-40B4-BE49-F238E27FC236}">
              <a16:creationId xmlns:a16="http://schemas.microsoft.com/office/drawing/2014/main" id="{E6BE261A-3732-42A5-AD60-EB9D3665E8DC}"/>
            </a:ext>
          </a:extLst>
        </xdr:cNvPr>
        <xdr:cNvCxnSpPr/>
      </xdr:nvCxnSpPr>
      <xdr:spPr>
        <a:xfrm flipV="1">
          <a:off x="19545300" y="6804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55880</xdr:rowOff>
    </xdr:from>
    <xdr:to>
      <xdr:col>98</xdr:col>
      <xdr:colOff>38100</xdr:colOff>
      <xdr:row>39</xdr:row>
      <xdr:rowOff>157480</xdr:rowOff>
    </xdr:to>
    <xdr:sp macro="" textlink="">
      <xdr:nvSpPr>
        <xdr:cNvPr id="600" name="楕円 599">
          <a:extLst>
            <a:ext uri="{FF2B5EF4-FFF2-40B4-BE49-F238E27FC236}">
              <a16:creationId xmlns:a16="http://schemas.microsoft.com/office/drawing/2014/main" id="{B3B103EA-13E9-4EAE-BB0A-73DF7162144B}"/>
            </a:ext>
          </a:extLst>
        </xdr:cNvPr>
        <xdr:cNvSpPr/>
      </xdr:nvSpPr>
      <xdr:spPr>
        <a:xfrm>
          <a:off x="18605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106680</xdr:rowOff>
    </xdr:from>
    <xdr:to>
      <xdr:col>102</xdr:col>
      <xdr:colOff>114300</xdr:colOff>
      <xdr:row>39</xdr:row>
      <xdr:rowOff>137160</xdr:rowOff>
    </xdr:to>
    <xdr:cxnSp macro="">
      <xdr:nvCxnSpPr>
        <xdr:cNvPr id="601" name="直線コネクタ 600">
          <a:extLst>
            <a:ext uri="{FF2B5EF4-FFF2-40B4-BE49-F238E27FC236}">
              <a16:creationId xmlns:a16="http://schemas.microsoft.com/office/drawing/2014/main" id="{0B43662E-7B67-4E72-ADFE-27D90454B970}"/>
            </a:ext>
          </a:extLst>
        </xdr:cNvPr>
        <xdr:cNvCxnSpPr/>
      </xdr:nvCxnSpPr>
      <xdr:spPr>
        <a:xfrm>
          <a:off x="18656300" y="6793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E069DC74-5759-4BA0-A33B-59BEDD6BCE8C}"/>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35F8642-5A51-4B87-897A-98777C280286}"/>
            </a:ext>
          </a:extLst>
        </xdr:cNvPr>
        <xdr:cNvSpPr txBox="1"/>
      </xdr:nvSpPr>
      <xdr:spPr>
        <a:xfrm>
          <a:off x="20199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B3C9271-3F89-4A09-887F-CE17F08EA6EA}"/>
            </a:ext>
          </a:extLst>
        </xdr:cNvPr>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916A5F0-C325-44A7-93A7-18C06BD30E9F}"/>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13987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83B92984-9003-4574-9893-5E84834AAD52}"/>
            </a:ext>
          </a:extLst>
        </xdr:cNvPr>
        <xdr:cNvSpPr txBox="1"/>
      </xdr:nvSpPr>
      <xdr:spPr>
        <a:xfrm>
          <a:off x="210757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32A3DF4-7BA0-4008-9F8C-71FADBAB5DB3}"/>
            </a:ext>
          </a:extLst>
        </xdr:cNvPr>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67B4EA7E-C918-4F1C-A231-829F8FC19D5D}"/>
            </a:ext>
          </a:extLst>
        </xdr:cNvPr>
        <xdr:cNvSpPr txBox="1"/>
      </xdr:nvSpPr>
      <xdr:spPr>
        <a:xfrm>
          <a:off x="19310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148607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232E00B1-7E95-4DF2-993E-FD4787785D99}"/>
            </a:ext>
          </a:extLst>
        </xdr:cNvPr>
        <xdr:cNvSpPr txBox="1"/>
      </xdr:nvSpPr>
      <xdr:spPr>
        <a:xfrm>
          <a:off x="184214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4297C31-E33B-477A-A498-61A816772F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D146CB5-E004-45D9-BD19-14CDCC309B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6D6ED49B-8349-4E41-B50D-B47888E8C54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7239877-FE44-4C5F-A747-0DCBD277B7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475ED707-66B5-49BB-B8E7-AEF32411C0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3864F3BD-9E51-402C-9995-B60ABC00C3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E9D8E46A-F451-4681-8107-6BE182973C0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5D62A323-C3F9-42B8-96CD-2F83093D34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AFF410C-6902-423D-998C-DC91D027158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FF28129C-DCA3-4037-96EF-0C2E570293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CD24425D-6EF0-40C5-83FF-1BF03C8E106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FA1EEB0B-18DD-4489-BBBC-52EFB27BE26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F71BAC04-F067-4164-B598-F8EC652321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529AD5D9-F822-455B-A45A-B72A5B8420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77B0F545-4646-447B-86CB-EB05F015358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22D63F00-2095-449F-B951-A4AC57202F0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CB16EA10-C134-4700-A3CC-9D00D95E61B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B044490F-1CDF-4B79-80A6-F909FA4DFFA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3E0696D9-5B7C-46B4-910D-8790AF544EC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EE938921-A019-4EB6-9383-2606C0DA781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909616A-F534-46A9-AF2D-78C6F95244F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C6953B22-DEDB-4582-921E-34F69E16B5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F1BCCDDE-A29B-40E8-B9D1-EB098696F35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90D20729-50E5-424A-ADB9-A151AA40CB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51435</xdr:rowOff>
    </xdr:from>
    <xdr:to>
      <xdr:col>85</xdr:col>
      <xdr:colOff>126364</xdr:colOff>
      <xdr:row>63</xdr:row>
      <xdr:rowOff>97155</xdr:rowOff>
    </xdr:to>
    <xdr:cxnSp macro="">
      <xdr:nvCxnSpPr>
        <xdr:cNvPr id="634" name="直線コネクタ 633">
          <a:extLst>
            <a:ext uri="{FF2B5EF4-FFF2-40B4-BE49-F238E27FC236}">
              <a16:creationId xmlns:a16="http://schemas.microsoft.com/office/drawing/2014/main" id="{603B8E7D-1BCF-4DB7-A946-C9E196D4A908}"/>
            </a:ext>
          </a:extLst>
        </xdr:cNvPr>
        <xdr:cNvCxnSpPr/>
      </xdr:nvCxnSpPr>
      <xdr:spPr>
        <a:xfrm flipV="1">
          <a:off x="16318864" y="982408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39D87FBD-B167-487D-A573-C83912CD751F}"/>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6" name="直線コネクタ 635">
          <a:extLst>
            <a:ext uri="{FF2B5EF4-FFF2-40B4-BE49-F238E27FC236}">
              <a16:creationId xmlns:a16="http://schemas.microsoft.com/office/drawing/2014/main" id="{90EA1A66-CD2C-49ED-8953-F029EC4ADEBA}"/>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169562</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59E005E9-F50D-48DC-BCB8-66BDDCC9C365}"/>
            </a:ext>
          </a:extLst>
        </xdr:cNvPr>
        <xdr:cNvSpPr txBox="1"/>
      </xdr:nvSpPr>
      <xdr:spPr>
        <a:xfrm>
          <a:off x="16357600" y="959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638" name="直線コネクタ 637">
          <a:extLst>
            <a:ext uri="{FF2B5EF4-FFF2-40B4-BE49-F238E27FC236}">
              <a16:creationId xmlns:a16="http://schemas.microsoft.com/office/drawing/2014/main" id="{92D0DCBD-EF1E-43B2-8E6B-434A4419DE63}"/>
            </a:ext>
          </a:extLst>
        </xdr:cNvPr>
        <xdr:cNvCxnSpPr/>
      </xdr:nvCxnSpPr>
      <xdr:spPr>
        <a:xfrm>
          <a:off x="16230600" y="982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49547</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6B9C73C7-5833-4D4A-8C14-87B446A03500}"/>
            </a:ext>
          </a:extLst>
        </xdr:cNvPr>
        <xdr:cNvSpPr txBox="1"/>
      </xdr:nvSpPr>
      <xdr:spPr>
        <a:xfrm>
          <a:off x="16357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640" name="フローチャート: 判断 639">
          <a:extLst>
            <a:ext uri="{FF2B5EF4-FFF2-40B4-BE49-F238E27FC236}">
              <a16:creationId xmlns:a16="http://schemas.microsoft.com/office/drawing/2014/main" id="{6DF58B70-7A12-480D-B68E-DAB7A2039E03}"/>
            </a:ext>
          </a:extLst>
        </xdr:cNvPr>
        <xdr:cNvSpPr/>
      </xdr:nvSpPr>
      <xdr:spPr>
        <a:xfrm>
          <a:off x="16268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59690</xdr:rowOff>
    </xdr:from>
    <xdr:to>
      <xdr:col>81</xdr:col>
      <xdr:colOff>101600</xdr:colOff>
      <xdr:row>60</xdr:row>
      <xdr:rowOff>161290</xdr:rowOff>
    </xdr:to>
    <xdr:sp macro="" textlink="">
      <xdr:nvSpPr>
        <xdr:cNvPr id="641" name="フローチャート: 判断 640">
          <a:extLst>
            <a:ext uri="{FF2B5EF4-FFF2-40B4-BE49-F238E27FC236}">
              <a16:creationId xmlns:a16="http://schemas.microsoft.com/office/drawing/2014/main" id="{AD793A43-2F46-4C1A-AAFB-EF22C2E4D04C}"/>
            </a:ext>
          </a:extLst>
        </xdr:cNvPr>
        <xdr:cNvSpPr/>
      </xdr:nvSpPr>
      <xdr:spPr>
        <a:xfrm>
          <a:off x="15430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42" name="フローチャート: 判断 641">
          <a:extLst>
            <a:ext uri="{FF2B5EF4-FFF2-40B4-BE49-F238E27FC236}">
              <a16:creationId xmlns:a16="http://schemas.microsoft.com/office/drawing/2014/main" id="{73E9B4D7-FCA9-466A-B049-F9D049CBAFFF}"/>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43" name="フローチャート: 判断 642">
          <a:extLst>
            <a:ext uri="{FF2B5EF4-FFF2-40B4-BE49-F238E27FC236}">
              <a16:creationId xmlns:a16="http://schemas.microsoft.com/office/drawing/2014/main" id="{01ED8FCC-C782-414B-9842-4647EBDCE925}"/>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4" name="フローチャート: 判断 643">
          <a:extLst>
            <a:ext uri="{FF2B5EF4-FFF2-40B4-BE49-F238E27FC236}">
              <a16:creationId xmlns:a16="http://schemas.microsoft.com/office/drawing/2014/main" id="{4288F4A0-24DD-4D23-BD63-3BA8D01B5745}"/>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0BB8320-23B9-466C-A6C6-7376B791B6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E4CDE4C-743A-4D26-8725-573D9918DE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50823FB-6EE5-4090-BA79-D86A01BDB9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EF60448-9FAC-4727-BCB3-DC34FE327C0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9DD6DC3-651B-4434-8034-F0E09CAA20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xdr:rowOff>
    </xdr:from>
    <xdr:to>
      <xdr:col>85</xdr:col>
      <xdr:colOff>177800</xdr:colOff>
      <xdr:row>57</xdr:row>
      <xdr:rowOff>102235</xdr:rowOff>
    </xdr:to>
    <xdr:sp macro="" textlink="">
      <xdr:nvSpPr>
        <xdr:cNvPr id="650" name="楕円 649">
          <a:extLst>
            <a:ext uri="{FF2B5EF4-FFF2-40B4-BE49-F238E27FC236}">
              <a16:creationId xmlns:a16="http://schemas.microsoft.com/office/drawing/2014/main" id="{43704BEE-F979-4369-9707-05E0E55CA434}"/>
            </a:ext>
          </a:extLst>
        </xdr:cNvPr>
        <xdr:cNvSpPr/>
      </xdr:nvSpPr>
      <xdr:spPr>
        <a:xfrm>
          <a:off x="16268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125112</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544D157E-53EE-442B-B548-AB5C0AE5F65A}"/>
            </a:ext>
          </a:extLst>
        </xdr:cNvPr>
        <xdr:cNvSpPr txBox="1"/>
      </xdr:nvSpPr>
      <xdr:spPr>
        <a:xfrm>
          <a:off x="16357600" y="972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126365</xdr:rowOff>
    </xdr:from>
    <xdr:to>
      <xdr:col>81</xdr:col>
      <xdr:colOff>101600</xdr:colOff>
      <xdr:row>57</xdr:row>
      <xdr:rowOff>56515</xdr:rowOff>
    </xdr:to>
    <xdr:sp macro="" textlink="">
      <xdr:nvSpPr>
        <xdr:cNvPr id="652" name="楕円 651">
          <a:extLst>
            <a:ext uri="{FF2B5EF4-FFF2-40B4-BE49-F238E27FC236}">
              <a16:creationId xmlns:a16="http://schemas.microsoft.com/office/drawing/2014/main" id="{6503654D-5606-4FEC-A0AE-1AFC9BF5DF37}"/>
            </a:ext>
          </a:extLst>
        </xdr:cNvPr>
        <xdr:cNvSpPr/>
      </xdr:nvSpPr>
      <xdr:spPr>
        <a:xfrm>
          <a:off x="15430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xdr:rowOff>
    </xdr:from>
    <xdr:to>
      <xdr:col>85</xdr:col>
      <xdr:colOff>127000</xdr:colOff>
      <xdr:row>57</xdr:row>
      <xdr:rowOff>51435</xdr:rowOff>
    </xdr:to>
    <xdr:cxnSp macro="">
      <xdr:nvCxnSpPr>
        <xdr:cNvPr id="653" name="直線コネクタ 652">
          <a:extLst>
            <a:ext uri="{FF2B5EF4-FFF2-40B4-BE49-F238E27FC236}">
              <a16:creationId xmlns:a16="http://schemas.microsoft.com/office/drawing/2014/main" id="{17D77870-0C41-4EA7-9B5C-99F8CBC1D839}"/>
            </a:ext>
          </a:extLst>
        </xdr:cNvPr>
        <xdr:cNvCxnSpPr/>
      </xdr:nvCxnSpPr>
      <xdr:spPr>
        <a:xfrm>
          <a:off x="15481300" y="97783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113030</xdr:rowOff>
    </xdr:from>
    <xdr:to>
      <xdr:col>76</xdr:col>
      <xdr:colOff>165100</xdr:colOff>
      <xdr:row>57</xdr:row>
      <xdr:rowOff>43180</xdr:rowOff>
    </xdr:to>
    <xdr:sp macro="" textlink="">
      <xdr:nvSpPr>
        <xdr:cNvPr id="654" name="楕円 653">
          <a:extLst>
            <a:ext uri="{FF2B5EF4-FFF2-40B4-BE49-F238E27FC236}">
              <a16:creationId xmlns:a16="http://schemas.microsoft.com/office/drawing/2014/main" id="{CA93DAC4-9EC8-47CB-9F51-670703C3F6DF}"/>
            </a:ext>
          </a:extLst>
        </xdr:cNvPr>
        <xdr:cNvSpPr/>
      </xdr:nvSpPr>
      <xdr:spPr>
        <a:xfrm>
          <a:off x="14541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163830</xdr:rowOff>
    </xdr:from>
    <xdr:to>
      <xdr:col>81</xdr:col>
      <xdr:colOff>50800</xdr:colOff>
      <xdr:row>57</xdr:row>
      <xdr:rowOff>5715</xdr:rowOff>
    </xdr:to>
    <xdr:cxnSp macro="">
      <xdr:nvCxnSpPr>
        <xdr:cNvPr id="655" name="直線コネクタ 654">
          <a:extLst>
            <a:ext uri="{FF2B5EF4-FFF2-40B4-BE49-F238E27FC236}">
              <a16:creationId xmlns:a16="http://schemas.microsoft.com/office/drawing/2014/main" id="{E11EF24F-1836-4275-9FAB-6791F36886A1}"/>
            </a:ext>
          </a:extLst>
        </xdr:cNvPr>
        <xdr:cNvCxnSpPr/>
      </xdr:nvCxnSpPr>
      <xdr:spPr>
        <a:xfrm>
          <a:off x="14592300" y="97650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50800</xdr:rowOff>
    </xdr:to>
    <xdr:sp macro="" textlink="">
      <xdr:nvSpPr>
        <xdr:cNvPr id="656" name="楕円 655">
          <a:extLst>
            <a:ext uri="{FF2B5EF4-FFF2-40B4-BE49-F238E27FC236}">
              <a16:creationId xmlns:a16="http://schemas.microsoft.com/office/drawing/2014/main" id="{670FF693-CB09-4AFD-ABD4-C7F34008DA4D}"/>
            </a:ext>
          </a:extLst>
        </xdr:cNvPr>
        <xdr:cNvSpPr/>
      </xdr:nvSpPr>
      <xdr:spPr>
        <a:xfrm>
          <a:off x="1365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163830</xdr:rowOff>
    </xdr:from>
    <xdr:to>
      <xdr:col>76</xdr:col>
      <xdr:colOff>114300</xdr:colOff>
      <xdr:row>57</xdr:row>
      <xdr:rowOff>0</xdr:rowOff>
    </xdr:to>
    <xdr:cxnSp macro="">
      <xdr:nvCxnSpPr>
        <xdr:cNvPr id="657" name="直線コネクタ 656">
          <a:extLst>
            <a:ext uri="{FF2B5EF4-FFF2-40B4-BE49-F238E27FC236}">
              <a16:creationId xmlns:a16="http://schemas.microsoft.com/office/drawing/2014/main" id="{49F61B04-7A31-4772-9150-7F84CE650835}"/>
            </a:ext>
          </a:extLst>
        </xdr:cNvPr>
        <xdr:cNvCxnSpPr/>
      </xdr:nvCxnSpPr>
      <xdr:spPr>
        <a:xfrm flipV="1">
          <a:off x="13703300" y="9765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149225</xdr:rowOff>
    </xdr:from>
    <xdr:to>
      <xdr:col>67</xdr:col>
      <xdr:colOff>101600</xdr:colOff>
      <xdr:row>57</xdr:row>
      <xdr:rowOff>79375</xdr:rowOff>
    </xdr:to>
    <xdr:sp macro="" textlink="">
      <xdr:nvSpPr>
        <xdr:cNvPr id="658" name="楕円 657">
          <a:extLst>
            <a:ext uri="{FF2B5EF4-FFF2-40B4-BE49-F238E27FC236}">
              <a16:creationId xmlns:a16="http://schemas.microsoft.com/office/drawing/2014/main" id="{DA36E665-DEE7-4EFE-ADB5-286AF59146C1}"/>
            </a:ext>
          </a:extLst>
        </xdr:cNvPr>
        <xdr:cNvSpPr/>
      </xdr:nvSpPr>
      <xdr:spPr>
        <a:xfrm>
          <a:off x="12763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0</xdr:rowOff>
    </xdr:from>
    <xdr:to>
      <xdr:col>71</xdr:col>
      <xdr:colOff>177800</xdr:colOff>
      <xdr:row>57</xdr:row>
      <xdr:rowOff>28575</xdr:rowOff>
    </xdr:to>
    <xdr:cxnSp macro="">
      <xdr:nvCxnSpPr>
        <xdr:cNvPr id="659" name="直線コネクタ 658">
          <a:extLst>
            <a:ext uri="{FF2B5EF4-FFF2-40B4-BE49-F238E27FC236}">
              <a16:creationId xmlns:a16="http://schemas.microsoft.com/office/drawing/2014/main" id="{1FD3C90D-7607-40C0-AF6A-D2695AD1FC86}"/>
            </a:ext>
          </a:extLst>
        </xdr:cNvPr>
        <xdr:cNvCxnSpPr/>
      </xdr:nvCxnSpPr>
      <xdr:spPr>
        <a:xfrm flipV="1">
          <a:off x="12814300" y="9772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152417</xdr:rowOff>
    </xdr:from>
    <xdr:ext cx="405111" cy="259045"/>
    <xdr:sp macro="" textlink="">
      <xdr:nvSpPr>
        <xdr:cNvPr id="660" name="n_1aveValue【学校施設】&#10;有形固定資産減価償却率">
          <a:extLst>
            <a:ext uri="{FF2B5EF4-FFF2-40B4-BE49-F238E27FC236}">
              <a16:creationId xmlns:a16="http://schemas.microsoft.com/office/drawing/2014/main" id="{5EEB639E-1808-43FD-9565-35E0A23749A4}"/>
            </a:ext>
          </a:extLst>
        </xdr:cNvPr>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61" name="n_2aveValue【学校施設】&#10;有形固定資産減価償却率">
          <a:extLst>
            <a:ext uri="{FF2B5EF4-FFF2-40B4-BE49-F238E27FC236}">
              <a16:creationId xmlns:a16="http://schemas.microsoft.com/office/drawing/2014/main" id="{323A9D85-D236-4DC1-83F0-534AA4EEA8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662" name="n_3aveValue【学校施設】&#10;有形固定資産減価償却率">
          <a:extLst>
            <a:ext uri="{FF2B5EF4-FFF2-40B4-BE49-F238E27FC236}">
              <a16:creationId xmlns:a16="http://schemas.microsoft.com/office/drawing/2014/main" id="{87107902-699D-443A-880E-18DC49D802CD}"/>
            </a:ext>
          </a:extLst>
        </xdr:cNvPr>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3" name="n_4aveValue【学校施設】&#10;有形固定資産減価償却率">
          <a:extLst>
            <a:ext uri="{FF2B5EF4-FFF2-40B4-BE49-F238E27FC236}">
              <a16:creationId xmlns:a16="http://schemas.microsoft.com/office/drawing/2014/main" id="{836F4575-885B-44D8-9FD1-334BA292E849}"/>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73042</xdr:rowOff>
    </xdr:from>
    <xdr:ext cx="405111" cy="259045"/>
    <xdr:sp macro="" textlink="">
      <xdr:nvSpPr>
        <xdr:cNvPr id="664" name="n_1mainValue【学校施設】&#10;有形固定資産減価償却率">
          <a:extLst>
            <a:ext uri="{FF2B5EF4-FFF2-40B4-BE49-F238E27FC236}">
              <a16:creationId xmlns:a16="http://schemas.microsoft.com/office/drawing/2014/main" id="{5F3DB6C2-445E-47A9-88BC-61B9F4C75306}"/>
            </a:ext>
          </a:extLst>
        </xdr:cNvPr>
        <xdr:cNvSpPr txBox="1"/>
      </xdr:nvSpPr>
      <xdr:spPr>
        <a:xfrm>
          <a:off x="152660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59707</xdr:rowOff>
    </xdr:from>
    <xdr:ext cx="405111" cy="259045"/>
    <xdr:sp macro="" textlink="">
      <xdr:nvSpPr>
        <xdr:cNvPr id="665" name="n_2mainValue【学校施設】&#10;有形固定資産減価償却率">
          <a:extLst>
            <a:ext uri="{FF2B5EF4-FFF2-40B4-BE49-F238E27FC236}">
              <a16:creationId xmlns:a16="http://schemas.microsoft.com/office/drawing/2014/main" id="{56D50D9D-2E76-470A-B94B-859C1F675711}"/>
            </a:ext>
          </a:extLst>
        </xdr:cNvPr>
        <xdr:cNvSpPr txBox="1"/>
      </xdr:nvSpPr>
      <xdr:spPr>
        <a:xfrm>
          <a:off x="14389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666" name="n_3mainValue【学校施設】&#10;有形固定資産減価償却率">
          <a:extLst>
            <a:ext uri="{FF2B5EF4-FFF2-40B4-BE49-F238E27FC236}">
              <a16:creationId xmlns:a16="http://schemas.microsoft.com/office/drawing/2014/main" id="{41A12EEE-E901-485C-9BCD-03D099CA8684}"/>
            </a:ext>
          </a:extLst>
        </xdr:cNvPr>
        <xdr:cNvSpPr txBox="1"/>
      </xdr:nvSpPr>
      <xdr:spPr>
        <a:xfrm>
          <a:off x="13500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95902</xdr:rowOff>
    </xdr:from>
    <xdr:ext cx="405111" cy="259045"/>
    <xdr:sp macro="" textlink="">
      <xdr:nvSpPr>
        <xdr:cNvPr id="667" name="n_4mainValue【学校施設】&#10;有形固定資産減価償却率">
          <a:extLst>
            <a:ext uri="{FF2B5EF4-FFF2-40B4-BE49-F238E27FC236}">
              <a16:creationId xmlns:a16="http://schemas.microsoft.com/office/drawing/2014/main" id="{5842AE71-11C5-40BD-A645-43ECEAA6D337}"/>
            </a:ext>
          </a:extLst>
        </xdr:cNvPr>
        <xdr:cNvSpPr txBox="1"/>
      </xdr:nvSpPr>
      <xdr:spPr>
        <a:xfrm>
          <a:off x="12611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8F7E2887-5934-4AB6-B104-1145BEDAE9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22AACF1F-D66B-48F9-85B1-6B58E41F19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E6F9313-46DE-4FCA-A8E6-C0146C5F04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5248776A-05F4-4B70-A147-82D2B20CC2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BB11B1A0-17FF-41F5-952B-673701968D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BE5994E5-3F18-49B0-AD9E-1CF8CA70E8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7103D0C2-2881-43D9-A1AA-6BDCA3E472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479F1B94-5111-41AF-A3B6-70654A079F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42970B70-5FB9-4CFD-8584-681ED8CFC5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A12FBDD3-DD4E-4986-8125-3214448DB9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AF7815EC-7CC0-4575-828B-96B9C7633DF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3B163E3A-9CD4-47EA-92CB-41163E231FF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12819FD6-1ACC-4FB3-90FC-A6BEE5E3F6B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2B3EF6A2-4FDB-495B-B5CC-BD11E12798F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2E09C66F-6DC6-4919-BC98-2E8BCFB0FA8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83D8D6FB-463F-48EC-93BE-C09CAA99F79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DC0B723C-330F-4C0E-9F74-983086C1A21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1C3DB629-44EE-49C0-A399-989096B144C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948EA089-BE64-4658-821D-4B345EE3A33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7071A2A-F380-421C-8A92-05F2D66B132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97FB140-4FDF-4680-9822-E900A2DE42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7935AC94-0E69-4B5B-B2F1-13E1EB79855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A28DA100-914E-4561-A77E-F1EAB539448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91" name="直線コネクタ 690">
          <a:extLst>
            <a:ext uri="{FF2B5EF4-FFF2-40B4-BE49-F238E27FC236}">
              <a16:creationId xmlns:a16="http://schemas.microsoft.com/office/drawing/2014/main" id="{C6FC8158-2273-4D65-AED0-1B236A08441B}"/>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2" name="【学校施設】&#10;一人当たり面積最小値テキスト">
          <a:extLst>
            <a:ext uri="{FF2B5EF4-FFF2-40B4-BE49-F238E27FC236}">
              <a16:creationId xmlns:a16="http://schemas.microsoft.com/office/drawing/2014/main" id="{17EC2AA3-C766-4697-935C-9C2BA929835E}"/>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3" name="直線コネクタ 692">
          <a:extLst>
            <a:ext uri="{FF2B5EF4-FFF2-40B4-BE49-F238E27FC236}">
              <a16:creationId xmlns:a16="http://schemas.microsoft.com/office/drawing/2014/main" id="{A02055F8-631C-4101-AA22-55A1A756DA2C}"/>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4" name="【学校施設】&#10;一人当たり面積最大値テキスト">
          <a:extLst>
            <a:ext uri="{FF2B5EF4-FFF2-40B4-BE49-F238E27FC236}">
              <a16:creationId xmlns:a16="http://schemas.microsoft.com/office/drawing/2014/main" id="{BB662D94-D1E6-4916-A870-9D040BCE5D7C}"/>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5" name="直線コネクタ 694">
          <a:extLst>
            <a:ext uri="{FF2B5EF4-FFF2-40B4-BE49-F238E27FC236}">
              <a16:creationId xmlns:a16="http://schemas.microsoft.com/office/drawing/2014/main" id="{E12E58CB-DD7B-490C-BEA9-B678094961CF}"/>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6" name="【学校施設】&#10;一人当たり面積平均値テキスト">
          <a:extLst>
            <a:ext uri="{FF2B5EF4-FFF2-40B4-BE49-F238E27FC236}">
              <a16:creationId xmlns:a16="http://schemas.microsoft.com/office/drawing/2014/main" id="{8A13FABC-77D5-4AFF-99C4-7FC4F1E08CB6}"/>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7" name="フローチャート: 判断 696">
          <a:extLst>
            <a:ext uri="{FF2B5EF4-FFF2-40B4-BE49-F238E27FC236}">
              <a16:creationId xmlns:a16="http://schemas.microsoft.com/office/drawing/2014/main" id="{3C26B057-B7FB-4DB3-AD3E-E71A03B6BFCF}"/>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8" name="フローチャート: 判断 697">
          <a:extLst>
            <a:ext uri="{FF2B5EF4-FFF2-40B4-BE49-F238E27FC236}">
              <a16:creationId xmlns:a16="http://schemas.microsoft.com/office/drawing/2014/main" id="{E73BA6A2-FE67-425A-BAFE-8FD06AF6A5FD}"/>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99" name="フローチャート: 判断 698">
          <a:extLst>
            <a:ext uri="{FF2B5EF4-FFF2-40B4-BE49-F238E27FC236}">
              <a16:creationId xmlns:a16="http://schemas.microsoft.com/office/drawing/2014/main" id="{73AC95F0-CB59-4E1D-B218-F52D0533A940}"/>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0" name="フローチャート: 判断 699">
          <a:extLst>
            <a:ext uri="{FF2B5EF4-FFF2-40B4-BE49-F238E27FC236}">
              <a16:creationId xmlns:a16="http://schemas.microsoft.com/office/drawing/2014/main" id="{989168D4-8334-4ABB-BC34-72B98570A3B9}"/>
            </a:ext>
          </a:extLst>
        </xdr:cNvPr>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701" name="フローチャート: 判断 700">
          <a:extLst>
            <a:ext uri="{FF2B5EF4-FFF2-40B4-BE49-F238E27FC236}">
              <a16:creationId xmlns:a16="http://schemas.microsoft.com/office/drawing/2014/main" id="{9674C862-2210-454C-B7A4-B191AF33D50F}"/>
            </a:ext>
          </a:extLst>
        </xdr:cNvPr>
        <xdr:cNvSpPr/>
      </xdr:nvSpPr>
      <xdr:spPr>
        <a:xfrm>
          <a:off x="18605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514D00B-3A24-4F94-B1AF-1D59B8BAF24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8F5FD59-C846-49A0-BA0E-B11A6A2F3A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4078A5D-617F-44B5-85A3-E18EBADB98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7C5C193-DF1C-4B26-A154-29B83F517F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7792500-159D-4995-B044-6D13F8CAF7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126174</xdr:rowOff>
    </xdr:from>
    <xdr:to>
      <xdr:col>116</xdr:col>
      <xdr:colOff>114300</xdr:colOff>
      <xdr:row>62</xdr:row>
      <xdr:rowOff>56324</xdr:rowOff>
    </xdr:to>
    <xdr:sp macro="" textlink="">
      <xdr:nvSpPr>
        <xdr:cNvPr id="707" name="楕円 706">
          <a:extLst>
            <a:ext uri="{FF2B5EF4-FFF2-40B4-BE49-F238E27FC236}">
              <a16:creationId xmlns:a16="http://schemas.microsoft.com/office/drawing/2014/main" id="{18612C11-B904-484B-B2D2-56E6B71F7182}"/>
            </a:ext>
          </a:extLst>
        </xdr:cNvPr>
        <xdr:cNvSpPr/>
      </xdr:nvSpPr>
      <xdr:spPr>
        <a:xfrm>
          <a:off x="22110700" y="1058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149051</xdr:rowOff>
    </xdr:from>
    <xdr:ext cx="469744" cy="259045"/>
    <xdr:sp macro="" textlink="">
      <xdr:nvSpPr>
        <xdr:cNvPr id="708" name="【学校施設】&#10;一人当たり面積該当値テキスト">
          <a:extLst>
            <a:ext uri="{FF2B5EF4-FFF2-40B4-BE49-F238E27FC236}">
              <a16:creationId xmlns:a16="http://schemas.microsoft.com/office/drawing/2014/main" id="{26757925-44B6-4644-AAC3-D5010F75B711}"/>
            </a:ext>
          </a:extLst>
        </xdr:cNvPr>
        <xdr:cNvSpPr txBox="1"/>
      </xdr:nvSpPr>
      <xdr:spPr>
        <a:xfrm>
          <a:off x="22199600" y="1043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75120</xdr:rowOff>
    </xdr:from>
    <xdr:to>
      <xdr:col>112</xdr:col>
      <xdr:colOff>38100</xdr:colOff>
      <xdr:row>62</xdr:row>
      <xdr:rowOff>5270</xdr:rowOff>
    </xdr:to>
    <xdr:sp macro="" textlink="">
      <xdr:nvSpPr>
        <xdr:cNvPr id="709" name="楕円 708">
          <a:extLst>
            <a:ext uri="{FF2B5EF4-FFF2-40B4-BE49-F238E27FC236}">
              <a16:creationId xmlns:a16="http://schemas.microsoft.com/office/drawing/2014/main" id="{93F9708A-44E2-43BC-8BCF-EAE848CED63E}"/>
            </a:ext>
          </a:extLst>
        </xdr:cNvPr>
        <xdr:cNvSpPr/>
      </xdr:nvSpPr>
      <xdr:spPr>
        <a:xfrm>
          <a:off x="21272500" y="105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125920</xdr:rowOff>
    </xdr:from>
    <xdr:to>
      <xdr:col>116</xdr:col>
      <xdr:colOff>63500</xdr:colOff>
      <xdr:row>62</xdr:row>
      <xdr:rowOff>5524</xdr:rowOff>
    </xdr:to>
    <xdr:cxnSp macro="">
      <xdr:nvCxnSpPr>
        <xdr:cNvPr id="710" name="直線コネクタ 709">
          <a:extLst>
            <a:ext uri="{FF2B5EF4-FFF2-40B4-BE49-F238E27FC236}">
              <a16:creationId xmlns:a16="http://schemas.microsoft.com/office/drawing/2014/main" id="{8B55C817-FA70-43B1-ABFB-419D37B23AC1}"/>
            </a:ext>
          </a:extLst>
        </xdr:cNvPr>
        <xdr:cNvCxnSpPr/>
      </xdr:nvCxnSpPr>
      <xdr:spPr>
        <a:xfrm>
          <a:off x="21323300" y="10584370"/>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89789</xdr:rowOff>
    </xdr:from>
    <xdr:to>
      <xdr:col>107</xdr:col>
      <xdr:colOff>101600</xdr:colOff>
      <xdr:row>62</xdr:row>
      <xdr:rowOff>19939</xdr:rowOff>
    </xdr:to>
    <xdr:sp macro="" textlink="">
      <xdr:nvSpPr>
        <xdr:cNvPr id="711" name="楕円 710">
          <a:extLst>
            <a:ext uri="{FF2B5EF4-FFF2-40B4-BE49-F238E27FC236}">
              <a16:creationId xmlns:a16="http://schemas.microsoft.com/office/drawing/2014/main" id="{2FF7B6B0-DD16-4DFA-83CD-AC9CE05434B6}"/>
            </a:ext>
          </a:extLst>
        </xdr:cNvPr>
        <xdr:cNvSpPr/>
      </xdr:nvSpPr>
      <xdr:spPr>
        <a:xfrm>
          <a:off x="203835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125920</xdr:rowOff>
    </xdr:from>
    <xdr:to>
      <xdr:col>111</xdr:col>
      <xdr:colOff>177800</xdr:colOff>
      <xdr:row>61</xdr:row>
      <xdr:rowOff>140589</xdr:rowOff>
    </xdr:to>
    <xdr:cxnSp macro="">
      <xdr:nvCxnSpPr>
        <xdr:cNvPr id="712" name="直線コネクタ 711">
          <a:extLst>
            <a:ext uri="{FF2B5EF4-FFF2-40B4-BE49-F238E27FC236}">
              <a16:creationId xmlns:a16="http://schemas.microsoft.com/office/drawing/2014/main" id="{62106493-8EDA-414B-803F-BBB52B80F594}"/>
            </a:ext>
          </a:extLst>
        </xdr:cNvPr>
        <xdr:cNvCxnSpPr/>
      </xdr:nvCxnSpPr>
      <xdr:spPr>
        <a:xfrm flipV="1">
          <a:off x="20434300" y="1058437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102933</xdr:rowOff>
    </xdr:from>
    <xdr:to>
      <xdr:col>102</xdr:col>
      <xdr:colOff>165100</xdr:colOff>
      <xdr:row>62</xdr:row>
      <xdr:rowOff>33083</xdr:rowOff>
    </xdr:to>
    <xdr:sp macro="" textlink="">
      <xdr:nvSpPr>
        <xdr:cNvPr id="713" name="楕円 712">
          <a:extLst>
            <a:ext uri="{FF2B5EF4-FFF2-40B4-BE49-F238E27FC236}">
              <a16:creationId xmlns:a16="http://schemas.microsoft.com/office/drawing/2014/main" id="{71004AD3-68AB-4751-B89A-CE1646F0E7A0}"/>
            </a:ext>
          </a:extLst>
        </xdr:cNvPr>
        <xdr:cNvSpPr/>
      </xdr:nvSpPr>
      <xdr:spPr>
        <a:xfrm>
          <a:off x="19494500" y="105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140589</xdr:rowOff>
    </xdr:from>
    <xdr:to>
      <xdr:col>107</xdr:col>
      <xdr:colOff>50800</xdr:colOff>
      <xdr:row>61</xdr:row>
      <xdr:rowOff>153733</xdr:rowOff>
    </xdr:to>
    <xdr:cxnSp macro="">
      <xdr:nvCxnSpPr>
        <xdr:cNvPr id="714" name="直線コネクタ 713">
          <a:extLst>
            <a:ext uri="{FF2B5EF4-FFF2-40B4-BE49-F238E27FC236}">
              <a16:creationId xmlns:a16="http://schemas.microsoft.com/office/drawing/2014/main" id="{241D7663-B9A0-44C5-B276-FBDDC0DC1EDB}"/>
            </a:ext>
          </a:extLst>
        </xdr:cNvPr>
        <xdr:cNvCxnSpPr/>
      </xdr:nvCxnSpPr>
      <xdr:spPr>
        <a:xfrm flipV="1">
          <a:off x="19545300" y="1059903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141033</xdr:rowOff>
    </xdr:from>
    <xdr:to>
      <xdr:col>98</xdr:col>
      <xdr:colOff>38100</xdr:colOff>
      <xdr:row>62</xdr:row>
      <xdr:rowOff>71183</xdr:rowOff>
    </xdr:to>
    <xdr:sp macro="" textlink="">
      <xdr:nvSpPr>
        <xdr:cNvPr id="715" name="楕円 714">
          <a:extLst>
            <a:ext uri="{FF2B5EF4-FFF2-40B4-BE49-F238E27FC236}">
              <a16:creationId xmlns:a16="http://schemas.microsoft.com/office/drawing/2014/main" id="{4D609CC9-951C-4EED-99AD-596F6C05CC5F}"/>
            </a:ext>
          </a:extLst>
        </xdr:cNvPr>
        <xdr:cNvSpPr/>
      </xdr:nvSpPr>
      <xdr:spPr>
        <a:xfrm>
          <a:off x="18605500" y="105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153733</xdr:rowOff>
    </xdr:from>
    <xdr:to>
      <xdr:col>102</xdr:col>
      <xdr:colOff>114300</xdr:colOff>
      <xdr:row>62</xdr:row>
      <xdr:rowOff>20383</xdr:rowOff>
    </xdr:to>
    <xdr:cxnSp macro="">
      <xdr:nvCxnSpPr>
        <xdr:cNvPr id="716" name="直線コネクタ 715">
          <a:extLst>
            <a:ext uri="{FF2B5EF4-FFF2-40B4-BE49-F238E27FC236}">
              <a16:creationId xmlns:a16="http://schemas.microsoft.com/office/drawing/2014/main" id="{80DCDE2B-C0AC-4664-805E-14F402FB2AAC}"/>
            </a:ext>
          </a:extLst>
        </xdr:cNvPr>
        <xdr:cNvCxnSpPr/>
      </xdr:nvCxnSpPr>
      <xdr:spPr>
        <a:xfrm flipV="1">
          <a:off x="18656300" y="1061218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7" name="n_1aveValue【学校施設】&#10;一人当たり面積">
          <a:extLst>
            <a:ext uri="{FF2B5EF4-FFF2-40B4-BE49-F238E27FC236}">
              <a16:creationId xmlns:a16="http://schemas.microsoft.com/office/drawing/2014/main" id="{61FB8050-CB07-4CE2-83FA-CEA5611F23B1}"/>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718" name="n_2aveValue【学校施設】&#10;一人当たり面積">
          <a:extLst>
            <a:ext uri="{FF2B5EF4-FFF2-40B4-BE49-F238E27FC236}">
              <a16:creationId xmlns:a16="http://schemas.microsoft.com/office/drawing/2014/main" id="{30F1D915-90BD-4133-B12A-4C28BAD38CA9}"/>
            </a:ext>
          </a:extLst>
        </xdr:cNvPr>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19" name="n_3aveValue【学校施設】&#10;一人当たり面積">
          <a:extLst>
            <a:ext uri="{FF2B5EF4-FFF2-40B4-BE49-F238E27FC236}">
              <a16:creationId xmlns:a16="http://schemas.microsoft.com/office/drawing/2014/main" id="{4C8110BF-28AC-4AF7-9975-3FADD16A0B49}"/>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122128</xdr:rowOff>
    </xdr:from>
    <xdr:ext cx="469744" cy="259045"/>
    <xdr:sp macro="" textlink="">
      <xdr:nvSpPr>
        <xdr:cNvPr id="720" name="n_4aveValue【学校施設】&#10;一人当たり面積">
          <a:extLst>
            <a:ext uri="{FF2B5EF4-FFF2-40B4-BE49-F238E27FC236}">
              <a16:creationId xmlns:a16="http://schemas.microsoft.com/office/drawing/2014/main" id="{D9D46BF2-40DC-4468-8FD4-DC56DF9797BB}"/>
            </a:ext>
          </a:extLst>
        </xdr:cNvPr>
        <xdr:cNvSpPr txBox="1"/>
      </xdr:nvSpPr>
      <xdr:spPr>
        <a:xfrm>
          <a:off x="18421427" y="1075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21797</xdr:rowOff>
    </xdr:from>
    <xdr:ext cx="469744" cy="259045"/>
    <xdr:sp macro="" textlink="">
      <xdr:nvSpPr>
        <xdr:cNvPr id="721" name="n_1mainValue【学校施設】&#10;一人当たり面積">
          <a:extLst>
            <a:ext uri="{FF2B5EF4-FFF2-40B4-BE49-F238E27FC236}">
              <a16:creationId xmlns:a16="http://schemas.microsoft.com/office/drawing/2014/main" id="{16367F22-5D4C-4A0F-9FF0-1286AA6C2200}"/>
            </a:ext>
          </a:extLst>
        </xdr:cNvPr>
        <xdr:cNvSpPr txBox="1"/>
      </xdr:nvSpPr>
      <xdr:spPr>
        <a:xfrm>
          <a:off x="21075727" y="1030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36466</xdr:rowOff>
    </xdr:from>
    <xdr:ext cx="469744" cy="259045"/>
    <xdr:sp macro="" textlink="">
      <xdr:nvSpPr>
        <xdr:cNvPr id="722" name="n_2mainValue【学校施設】&#10;一人当たり面積">
          <a:extLst>
            <a:ext uri="{FF2B5EF4-FFF2-40B4-BE49-F238E27FC236}">
              <a16:creationId xmlns:a16="http://schemas.microsoft.com/office/drawing/2014/main" id="{6758F14B-1492-44EB-9D84-56A3D68938CC}"/>
            </a:ext>
          </a:extLst>
        </xdr:cNvPr>
        <xdr:cNvSpPr txBox="1"/>
      </xdr:nvSpPr>
      <xdr:spPr>
        <a:xfrm>
          <a:off x="20199427" y="103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49610</xdr:rowOff>
    </xdr:from>
    <xdr:ext cx="469744" cy="259045"/>
    <xdr:sp macro="" textlink="">
      <xdr:nvSpPr>
        <xdr:cNvPr id="723" name="n_3mainValue【学校施設】&#10;一人当たり面積">
          <a:extLst>
            <a:ext uri="{FF2B5EF4-FFF2-40B4-BE49-F238E27FC236}">
              <a16:creationId xmlns:a16="http://schemas.microsoft.com/office/drawing/2014/main" id="{06F30375-AF04-4B17-B7CE-98A6A99EBECD}"/>
            </a:ext>
          </a:extLst>
        </xdr:cNvPr>
        <xdr:cNvSpPr txBox="1"/>
      </xdr:nvSpPr>
      <xdr:spPr>
        <a:xfrm>
          <a:off x="19310427" y="103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87710</xdr:rowOff>
    </xdr:from>
    <xdr:ext cx="469744" cy="259045"/>
    <xdr:sp macro="" textlink="">
      <xdr:nvSpPr>
        <xdr:cNvPr id="724" name="n_4mainValue【学校施設】&#10;一人当たり面積">
          <a:extLst>
            <a:ext uri="{FF2B5EF4-FFF2-40B4-BE49-F238E27FC236}">
              <a16:creationId xmlns:a16="http://schemas.microsoft.com/office/drawing/2014/main" id="{BEB8CE27-D62B-458F-9089-4DE13A57AB88}"/>
            </a:ext>
          </a:extLst>
        </xdr:cNvPr>
        <xdr:cNvSpPr txBox="1"/>
      </xdr:nvSpPr>
      <xdr:spPr>
        <a:xfrm>
          <a:off x="18421427" y="103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11C5646E-8569-4714-9A1A-E8BE31A8FF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91226B7-6535-42BA-AF37-6B07E97597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3C597DF-4574-46A0-909E-907C537962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B231DA5F-27CE-4609-A850-28B2EA4FB5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B328D692-401E-44BB-9E95-D9EABEAABD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E7038AA0-54F6-4FAF-AF08-CC8A25208B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FE8DC01E-B675-4C3A-8CEB-1495B1EFC27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46A6BD2C-F536-45C0-9D6D-15C08EDF65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72B5468E-2ECD-4C9D-9A5A-F93DBB3B8D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2DF76501-A5C6-4C95-9C96-CD177B74FE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E7D0CBB2-CEAA-4C93-BD2C-CCAA4265B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57ACC7EF-27B7-48E6-84F4-EFA2C141500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4D0BE45F-855A-4329-8555-33E014B27BA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DE76067D-8625-468B-98AA-6C8837324A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DC9725D3-0F5D-448D-A725-E7E3E93FA93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65EE483F-F3FB-4ECD-A2D0-1F432EBABF6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998E769F-065C-45B9-A25F-93ECCD0991A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2AC2B91C-0EBB-417F-9F4D-9A651E7CC45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E6CC3E9-9704-430F-B191-22DE8F57E8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93A4CAD4-92D4-4DC5-BE2E-A7ADFB2F52C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9EA1C42C-FAF9-46CC-BB90-A2E14D36D6C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AA4F88BD-AFDE-4404-B76A-3C207F4E6C8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F89A0A23-58DD-4885-94BA-24369038747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3D044631-10E9-4C00-9BF7-56B26EF5F5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F4DAE1E0-24C8-43B9-B2AC-29E738E31E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FC072053-7683-4C3B-8B1C-3AD5A97F64FE}"/>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a16="http://schemas.microsoft.com/office/drawing/2014/main" id="{9A189108-EB30-4C4F-B6C9-AF231431ACA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30057E63-8FC3-4E95-9607-2A6CB605B55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3" name="【児童館】&#10;有形固定資産減価償却率最大値テキスト">
          <a:extLst>
            <a:ext uri="{FF2B5EF4-FFF2-40B4-BE49-F238E27FC236}">
              <a16:creationId xmlns:a16="http://schemas.microsoft.com/office/drawing/2014/main" id="{F7F9E6C1-9D2D-488C-8F9C-972D2347673E}"/>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4" name="直線コネクタ 753">
          <a:extLst>
            <a:ext uri="{FF2B5EF4-FFF2-40B4-BE49-F238E27FC236}">
              <a16:creationId xmlns:a16="http://schemas.microsoft.com/office/drawing/2014/main" id="{12D7E7FD-D3FF-4DD6-BFCD-45ADD31FF4C3}"/>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755" name="【児童館】&#10;有形固定資産減価償却率平均値テキスト">
          <a:extLst>
            <a:ext uri="{FF2B5EF4-FFF2-40B4-BE49-F238E27FC236}">
              <a16:creationId xmlns:a16="http://schemas.microsoft.com/office/drawing/2014/main" id="{CC7D8E5A-67A0-464E-BF75-64C1EC660011}"/>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56" name="フローチャート: 判断 755">
          <a:extLst>
            <a:ext uri="{FF2B5EF4-FFF2-40B4-BE49-F238E27FC236}">
              <a16:creationId xmlns:a16="http://schemas.microsoft.com/office/drawing/2014/main" id="{05371339-C2EE-433A-9DD0-418ABFE01C5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57" name="フローチャート: 判断 756">
          <a:extLst>
            <a:ext uri="{FF2B5EF4-FFF2-40B4-BE49-F238E27FC236}">
              <a16:creationId xmlns:a16="http://schemas.microsoft.com/office/drawing/2014/main" id="{F9C4A781-6A00-471B-8CC7-366C468CD0B5}"/>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8" name="フローチャート: 判断 757">
          <a:extLst>
            <a:ext uri="{FF2B5EF4-FFF2-40B4-BE49-F238E27FC236}">
              <a16:creationId xmlns:a16="http://schemas.microsoft.com/office/drawing/2014/main" id="{83B6ABAF-F5E1-4BFB-BF42-9D0C7029578F}"/>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9" name="フローチャート: 判断 758">
          <a:extLst>
            <a:ext uri="{FF2B5EF4-FFF2-40B4-BE49-F238E27FC236}">
              <a16:creationId xmlns:a16="http://schemas.microsoft.com/office/drawing/2014/main" id="{50094F0B-FADC-42C7-BFD0-6036C4712ADB}"/>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60" name="フローチャート: 判断 759">
          <a:extLst>
            <a:ext uri="{FF2B5EF4-FFF2-40B4-BE49-F238E27FC236}">
              <a16:creationId xmlns:a16="http://schemas.microsoft.com/office/drawing/2014/main" id="{64A04B1B-40F4-4D83-B047-6AAFF4B2328D}"/>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0026A10-83E2-4B33-A1F2-5554109481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8054DC5-81AD-4A4D-9BC0-8A12E5CDD5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B75F2A2-A3B6-4924-A4FC-DFD9A0241E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786961B-0521-44A3-B38F-81027BF629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ABB45E9-4934-47B9-AF46-ADD7CB5C96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766" name="楕円 765">
          <a:extLst>
            <a:ext uri="{FF2B5EF4-FFF2-40B4-BE49-F238E27FC236}">
              <a16:creationId xmlns:a16="http://schemas.microsoft.com/office/drawing/2014/main" id="{B55EF13D-BDCA-45A6-A66A-C448D10D7121}"/>
            </a:ext>
          </a:extLst>
        </xdr:cNvPr>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50635</xdr:rowOff>
    </xdr:from>
    <xdr:ext cx="405111" cy="259045"/>
    <xdr:sp macro="" textlink="">
      <xdr:nvSpPr>
        <xdr:cNvPr id="767" name="【児童館】&#10;有形固定資産減価償却率該当値テキスト">
          <a:extLst>
            <a:ext uri="{FF2B5EF4-FFF2-40B4-BE49-F238E27FC236}">
              <a16:creationId xmlns:a16="http://schemas.microsoft.com/office/drawing/2014/main" id="{6A9C2F98-CDF0-47C8-87D6-48F0DF3586D5}"/>
            </a:ext>
          </a:extLst>
        </xdr:cNvPr>
        <xdr:cNvSpPr txBox="1"/>
      </xdr:nvSpPr>
      <xdr:spPr>
        <a:xfrm>
          <a:off x="163576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768" name="楕円 767">
          <a:extLst>
            <a:ext uri="{FF2B5EF4-FFF2-40B4-BE49-F238E27FC236}">
              <a16:creationId xmlns:a16="http://schemas.microsoft.com/office/drawing/2014/main" id="{E23AA69B-11FB-41EC-ACD8-A556D8A988FA}"/>
            </a:ext>
          </a:extLst>
        </xdr:cNvPr>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82</xdr:row>
      <xdr:rowOff>123008</xdr:rowOff>
    </xdr:to>
    <xdr:cxnSp macro="">
      <xdr:nvCxnSpPr>
        <xdr:cNvPr id="769" name="直線コネクタ 768">
          <a:extLst>
            <a:ext uri="{FF2B5EF4-FFF2-40B4-BE49-F238E27FC236}">
              <a16:creationId xmlns:a16="http://schemas.microsoft.com/office/drawing/2014/main" id="{26F84C64-8708-43B1-842A-10492FD0C117}"/>
            </a:ext>
          </a:extLst>
        </xdr:cNvPr>
        <xdr:cNvCxnSpPr/>
      </xdr:nvCxnSpPr>
      <xdr:spPr>
        <a:xfrm>
          <a:off x="15481300" y="141492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xdr:rowOff>
    </xdr:from>
    <xdr:to>
      <xdr:col>76</xdr:col>
      <xdr:colOff>165100</xdr:colOff>
      <xdr:row>82</xdr:row>
      <xdr:rowOff>108494</xdr:rowOff>
    </xdr:to>
    <xdr:sp macro="" textlink="">
      <xdr:nvSpPr>
        <xdr:cNvPr id="770" name="楕円 769">
          <a:extLst>
            <a:ext uri="{FF2B5EF4-FFF2-40B4-BE49-F238E27FC236}">
              <a16:creationId xmlns:a16="http://schemas.microsoft.com/office/drawing/2014/main" id="{E367D5C9-4D91-4F06-8679-61513EB51C1D}"/>
            </a:ext>
          </a:extLst>
        </xdr:cNvPr>
        <xdr:cNvSpPr/>
      </xdr:nvSpPr>
      <xdr:spPr>
        <a:xfrm>
          <a:off x="14541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57694</xdr:rowOff>
    </xdr:from>
    <xdr:to>
      <xdr:col>81</xdr:col>
      <xdr:colOff>50800</xdr:colOff>
      <xdr:row>82</xdr:row>
      <xdr:rowOff>90351</xdr:rowOff>
    </xdr:to>
    <xdr:cxnSp macro="">
      <xdr:nvCxnSpPr>
        <xdr:cNvPr id="771" name="直線コネクタ 770">
          <a:extLst>
            <a:ext uri="{FF2B5EF4-FFF2-40B4-BE49-F238E27FC236}">
              <a16:creationId xmlns:a16="http://schemas.microsoft.com/office/drawing/2014/main" id="{E3DE8FB9-62B3-45DA-9F71-24A91D9A788F}"/>
            </a:ext>
          </a:extLst>
        </xdr:cNvPr>
        <xdr:cNvCxnSpPr/>
      </xdr:nvCxnSpPr>
      <xdr:spPr>
        <a:xfrm>
          <a:off x="14592300" y="1411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772" name="楕円 771">
          <a:extLst>
            <a:ext uri="{FF2B5EF4-FFF2-40B4-BE49-F238E27FC236}">
              <a16:creationId xmlns:a16="http://schemas.microsoft.com/office/drawing/2014/main" id="{EABE50C8-B680-4B34-970E-455B0381947B}"/>
            </a:ext>
          </a:extLst>
        </xdr:cNvPr>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25037</xdr:rowOff>
    </xdr:from>
    <xdr:to>
      <xdr:col>76</xdr:col>
      <xdr:colOff>114300</xdr:colOff>
      <xdr:row>82</xdr:row>
      <xdr:rowOff>57694</xdr:rowOff>
    </xdr:to>
    <xdr:cxnSp macro="">
      <xdr:nvCxnSpPr>
        <xdr:cNvPr id="773" name="直線コネクタ 772">
          <a:extLst>
            <a:ext uri="{FF2B5EF4-FFF2-40B4-BE49-F238E27FC236}">
              <a16:creationId xmlns:a16="http://schemas.microsoft.com/office/drawing/2014/main" id="{8F26693A-10A5-4D19-B647-8EF9289F2412}"/>
            </a:ext>
          </a:extLst>
        </xdr:cNvPr>
        <xdr:cNvCxnSpPr/>
      </xdr:nvCxnSpPr>
      <xdr:spPr>
        <a:xfrm>
          <a:off x="13703300" y="1408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774" name="楕円 773">
          <a:extLst>
            <a:ext uri="{FF2B5EF4-FFF2-40B4-BE49-F238E27FC236}">
              <a16:creationId xmlns:a16="http://schemas.microsoft.com/office/drawing/2014/main" id="{4677E447-5135-4675-BFDC-60EFFD6BA7D8}"/>
            </a:ext>
          </a:extLst>
        </xdr:cNvPr>
        <xdr:cNvSpPr/>
      </xdr:nvSpPr>
      <xdr:spPr>
        <a:xfrm>
          <a:off x="1276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25037</xdr:rowOff>
    </xdr:to>
    <xdr:cxnSp macro="">
      <xdr:nvCxnSpPr>
        <xdr:cNvPr id="775" name="直線コネクタ 774">
          <a:extLst>
            <a:ext uri="{FF2B5EF4-FFF2-40B4-BE49-F238E27FC236}">
              <a16:creationId xmlns:a16="http://schemas.microsoft.com/office/drawing/2014/main" id="{66EDA03B-4067-4069-92F0-649F4DD19E29}"/>
            </a:ext>
          </a:extLst>
        </xdr:cNvPr>
        <xdr:cNvCxnSpPr/>
      </xdr:nvCxnSpPr>
      <xdr:spPr>
        <a:xfrm>
          <a:off x="12814300" y="1405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776" name="n_1aveValue【児童館】&#10;有形固定資産減価償却率">
          <a:extLst>
            <a:ext uri="{FF2B5EF4-FFF2-40B4-BE49-F238E27FC236}">
              <a16:creationId xmlns:a16="http://schemas.microsoft.com/office/drawing/2014/main" id="{1441268F-3FAD-49BD-AD01-8D8489C375C2}"/>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77" name="n_2aveValue【児童館】&#10;有形固定資産減価償却率">
          <a:extLst>
            <a:ext uri="{FF2B5EF4-FFF2-40B4-BE49-F238E27FC236}">
              <a16:creationId xmlns:a16="http://schemas.microsoft.com/office/drawing/2014/main" id="{E573345A-059F-48C8-9FEA-AE0DB2ABCE17}"/>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8" name="n_3aveValue【児童館】&#10;有形固定資産減価償却率">
          <a:extLst>
            <a:ext uri="{FF2B5EF4-FFF2-40B4-BE49-F238E27FC236}">
              <a16:creationId xmlns:a16="http://schemas.microsoft.com/office/drawing/2014/main" id="{53E5C8CA-770C-4DDA-AB76-0341F51F0E61}"/>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9" name="n_4aveValue【児童館】&#10;有形固定資産減価償却率">
          <a:extLst>
            <a:ext uri="{FF2B5EF4-FFF2-40B4-BE49-F238E27FC236}">
              <a16:creationId xmlns:a16="http://schemas.microsoft.com/office/drawing/2014/main" id="{0207A9C1-2DF6-4DAF-9986-7C6636BD1B84}"/>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780" name="n_1mainValue【児童館】&#10;有形固定資産減価償却率">
          <a:extLst>
            <a:ext uri="{FF2B5EF4-FFF2-40B4-BE49-F238E27FC236}">
              <a16:creationId xmlns:a16="http://schemas.microsoft.com/office/drawing/2014/main" id="{4F009F73-607D-4DDC-8133-F0A8655A822E}"/>
            </a:ext>
          </a:extLst>
        </xdr:cNvPr>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781" name="n_2mainValue【児童館】&#10;有形固定資産減価償却率">
          <a:extLst>
            <a:ext uri="{FF2B5EF4-FFF2-40B4-BE49-F238E27FC236}">
              <a16:creationId xmlns:a16="http://schemas.microsoft.com/office/drawing/2014/main" id="{F1CC469C-5219-493A-8930-4B988DC03655}"/>
            </a:ext>
          </a:extLst>
        </xdr:cNvPr>
        <xdr:cNvSpPr txBox="1"/>
      </xdr:nvSpPr>
      <xdr:spPr>
        <a:xfrm>
          <a:off x="14389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782" name="n_3mainValue【児童館】&#10;有形固定資産減価償却率">
          <a:extLst>
            <a:ext uri="{FF2B5EF4-FFF2-40B4-BE49-F238E27FC236}">
              <a16:creationId xmlns:a16="http://schemas.microsoft.com/office/drawing/2014/main" id="{DC91A199-B817-4D20-807B-6CCA97D07753}"/>
            </a:ext>
          </a:extLst>
        </xdr:cNvPr>
        <xdr:cNvSpPr txBox="1"/>
      </xdr:nvSpPr>
      <xdr:spPr>
        <a:xfrm>
          <a:off x="13500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59707</xdr:rowOff>
    </xdr:from>
    <xdr:ext cx="405111" cy="259045"/>
    <xdr:sp macro="" textlink="">
      <xdr:nvSpPr>
        <xdr:cNvPr id="783" name="n_4mainValue【児童館】&#10;有形固定資産減価償却率">
          <a:extLst>
            <a:ext uri="{FF2B5EF4-FFF2-40B4-BE49-F238E27FC236}">
              <a16:creationId xmlns:a16="http://schemas.microsoft.com/office/drawing/2014/main" id="{1807A0C7-8C40-4BA7-B402-DAFFD1E5F599}"/>
            </a:ext>
          </a:extLst>
        </xdr:cNvPr>
        <xdr:cNvSpPr txBox="1"/>
      </xdr:nvSpPr>
      <xdr:spPr>
        <a:xfrm>
          <a:off x="12611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C15896A-C693-4998-B449-E12C7777F0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70C35BB2-A6B4-4C81-B399-B4B6045533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E7044D11-3D1B-4BF3-A326-E9236884B3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23525946-D868-4573-A8C7-B19896414C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B089783A-D9E3-4B3C-8BE0-FA2229A233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A3837BB5-4C4E-4DCB-A43C-594D435D10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4BE4023-D1B9-44BB-A6D1-25BE8CC40D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97F49F04-33AB-4A38-BA76-A23D1DFFB2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CA7A1430-661B-4591-8B7C-AA5A2D310B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669DCD1B-751F-4871-A2D0-B5382E1C03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E3CEBD6A-9192-4A1C-AE19-BE2507D2E3F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30885D60-768D-4550-861E-CF523A3A71B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45AB4096-1BD9-4579-A280-62ECC53159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E3F151ED-F5C9-4FFA-B7A1-662A9633A05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DEA63108-5E80-4DE9-8429-71247C4002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78E5DFBC-258B-4047-914D-3C7726440F4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EBFA9B3B-C9A6-4155-A3C9-4A9384A323D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6B9249E3-D4FB-4910-A827-72D0EEA5B71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3887FA79-521C-4ACF-A8E0-0AFF5F87E22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B39D8BA5-CD83-4BF0-B8FA-4DBFB7E4C4F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E5D3B444-5E4C-48C5-B2A8-04D684041E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CEE5E339-C0F9-453C-8814-D9B030D331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D684D7FF-6FD9-4F04-8C19-F162EBAB6B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7" name="直線コネクタ 806">
          <a:extLst>
            <a:ext uri="{FF2B5EF4-FFF2-40B4-BE49-F238E27FC236}">
              <a16:creationId xmlns:a16="http://schemas.microsoft.com/office/drawing/2014/main" id="{BEEB8D56-ED76-4DE6-B57E-F625525564EC}"/>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8" name="【児童館】&#10;一人当たり面積最小値テキスト">
          <a:extLst>
            <a:ext uri="{FF2B5EF4-FFF2-40B4-BE49-F238E27FC236}">
              <a16:creationId xmlns:a16="http://schemas.microsoft.com/office/drawing/2014/main" id="{5951F3E6-CF52-4877-B641-DFBE35BBDA3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9" name="直線コネクタ 808">
          <a:extLst>
            <a:ext uri="{FF2B5EF4-FFF2-40B4-BE49-F238E27FC236}">
              <a16:creationId xmlns:a16="http://schemas.microsoft.com/office/drawing/2014/main" id="{0E56E8A6-5173-4114-BFC7-EF58CF197C8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児童館】&#10;一人当たり面積最大値テキスト">
          <a:extLst>
            <a:ext uri="{FF2B5EF4-FFF2-40B4-BE49-F238E27FC236}">
              <a16:creationId xmlns:a16="http://schemas.microsoft.com/office/drawing/2014/main" id="{D9B100EF-E941-407D-B4D5-42005C42E6B1}"/>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2FB6CEEA-AADA-4B04-BD73-D0EED99D1F57}"/>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12" name="【児童館】&#10;一人当たり面積平均値テキスト">
          <a:extLst>
            <a:ext uri="{FF2B5EF4-FFF2-40B4-BE49-F238E27FC236}">
              <a16:creationId xmlns:a16="http://schemas.microsoft.com/office/drawing/2014/main" id="{B467BA34-338E-4E32-9BF6-B52AF809D8FE}"/>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3" name="フローチャート: 判断 812">
          <a:extLst>
            <a:ext uri="{FF2B5EF4-FFF2-40B4-BE49-F238E27FC236}">
              <a16:creationId xmlns:a16="http://schemas.microsoft.com/office/drawing/2014/main" id="{EFAF0D86-F80A-4202-A0D8-E7625BBC2B8C}"/>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1F312F83-6ADE-408E-9ABC-19DE4FD32CA1}"/>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15" name="フローチャート: 判断 814">
          <a:extLst>
            <a:ext uri="{FF2B5EF4-FFF2-40B4-BE49-F238E27FC236}">
              <a16:creationId xmlns:a16="http://schemas.microsoft.com/office/drawing/2014/main" id="{5CA4B472-F045-4784-AD76-E5ABF8DD15E2}"/>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6" name="フローチャート: 判断 815">
          <a:extLst>
            <a:ext uri="{FF2B5EF4-FFF2-40B4-BE49-F238E27FC236}">
              <a16:creationId xmlns:a16="http://schemas.microsoft.com/office/drawing/2014/main" id="{CFADD381-7599-4A41-B342-B6C80F917184}"/>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7" name="フローチャート: 判断 816">
          <a:extLst>
            <a:ext uri="{FF2B5EF4-FFF2-40B4-BE49-F238E27FC236}">
              <a16:creationId xmlns:a16="http://schemas.microsoft.com/office/drawing/2014/main" id="{C52824EA-C4B7-4DC9-8005-E2FF38BF1545}"/>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9D35D1F-03E3-49F9-A76F-7612702B682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47C79F8-989B-4BD6-BB24-473ECBF0C1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C89900C-DBA8-40D5-96F6-17F700CD6D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06C16BC-DB4E-4CE4-A4E6-DA878F1E32B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535A13E-72DD-4AD1-8CDA-B4F2F6B970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3" name="楕円 822">
          <a:extLst>
            <a:ext uri="{FF2B5EF4-FFF2-40B4-BE49-F238E27FC236}">
              <a16:creationId xmlns:a16="http://schemas.microsoft.com/office/drawing/2014/main" id="{B3CB4314-66C0-4EF6-85CA-C53362BE1C03}"/>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4" name="【児童館】&#10;一人当たり面積該当値テキスト">
          <a:extLst>
            <a:ext uri="{FF2B5EF4-FFF2-40B4-BE49-F238E27FC236}">
              <a16:creationId xmlns:a16="http://schemas.microsoft.com/office/drawing/2014/main" id="{A4F6EC74-B718-45A3-BCD9-4BF613CE069E}"/>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5" name="楕円 824">
          <a:extLst>
            <a:ext uri="{FF2B5EF4-FFF2-40B4-BE49-F238E27FC236}">
              <a16:creationId xmlns:a16="http://schemas.microsoft.com/office/drawing/2014/main" id="{1F9FAEC6-B913-4DD3-A063-AF0136E86251}"/>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6" name="直線コネクタ 825">
          <a:extLst>
            <a:ext uri="{FF2B5EF4-FFF2-40B4-BE49-F238E27FC236}">
              <a16:creationId xmlns:a16="http://schemas.microsoft.com/office/drawing/2014/main" id="{6B453F41-B244-49E2-9739-135A95C96D9F}"/>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7" name="楕円 826">
          <a:extLst>
            <a:ext uri="{FF2B5EF4-FFF2-40B4-BE49-F238E27FC236}">
              <a16:creationId xmlns:a16="http://schemas.microsoft.com/office/drawing/2014/main" id="{1EF6C57A-1110-4CEB-B5B1-5BF92E0EAF31}"/>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8" name="直線コネクタ 827">
          <a:extLst>
            <a:ext uri="{FF2B5EF4-FFF2-40B4-BE49-F238E27FC236}">
              <a16:creationId xmlns:a16="http://schemas.microsoft.com/office/drawing/2014/main" id="{730C132B-4106-4B9A-ADDD-F22F895FAC4A}"/>
            </a:ext>
          </a:extLst>
        </xdr:cNvPr>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9" name="楕円 828">
          <a:extLst>
            <a:ext uri="{FF2B5EF4-FFF2-40B4-BE49-F238E27FC236}">
              <a16:creationId xmlns:a16="http://schemas.microsoft.com/office/drawing/2014/main" id="{9A999526-9614-48DB-A043-34F8D9F001E5}"/>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38100</xdr:rowOff>
    </xdr:to>
    <xdr:cxnSp macro="">
      <xdr:nvCxnSpPr>
        <xdr:cNvPr id="830" name="直線コネクタ 829">
          <a:extLst>
            <a:ext uri="{FF2B5EF4-FFF2-40B4-BE49-F238E27FC236}">
              <a16:creationId xmlns:a16="http://schemas.microsoft.com/office/drawing/2014/main" id="{E626AB87-A9EF-4854-8C8C-B8D55F52C016}"/>
            </a:ext>
          </a:extLst>
        </xdr:cNvPr>
        <xdr:cNvCxnSpPr/>
      </xdr:nvCxnSpPr>
      <xdr:spPr>
        <a:xfrm>
          <a:off x="19545300" y="1459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31" name="楕円 830">
          <a:extLst>
            <a:ext uri="{FF2B5EF4-FFF2-40B4-BE49-F238E27FC236}">
              <a16:creationId xmlns:a16="http://schemas.microsoft.com/office/drawing/2014/main" id="{C43DF679-4A38-4D44-A8E7-4BB4BF3D76A2}"/>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32" name="直線コネクタ 831">
          <a:extLst>
            <a:ext uri="{FF2B5EF4-FFF2-40B4-BE49-F238E27FC236}">
              <a16:creationId xmlns:a16="http://schemas.microsoft.com/office/drawing/2014/main" id="{9BDB8045-FF34-42E1-A1BF-F55DAA3BDBA4}"/>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児童館】&#10;一人当たり面積">
          <a:extLst>
            <a:ext uri="{FF2B5EF4-FFF2-40B4-BE49-F238E27FC236}">
              <a16:creationId xmlns:a16="http://schemas.microsoft.com/office/drawing/2014/main" id="{AEB5C794-F8C1-4E66-9239-1AC4E20C2E82}"/>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34" name="n_2aveValue【児童館】&#10;一人当たり面積">
          <a:extLst>
            <a:ext uri="{FF2B5EF4-FFF2-40B4-BE49-F238E27FC236}">
              <a16:creationId xmlns:a16="http://schemas.microsoft.com/office/drawing/2014/main" id="{15B55A57-3B25-4CE5-AE92-6116F1FD76DB}"/>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5" name="n_3aveValue【児童館】&#10;一人当たり面積">
          <a:extLst>
            <a:ext uri="{FF2B5EF4-FFF2-40B4-BE49-F238E27FC236}">
              <a16:creationId xmlns:a16="http://schemas.microsoft.com/office/drawing/2014/main" id="{27DC6EC7-5B2D-4020-AFFF-0B54C8BF3F04}"/>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36" name="n_4aveValue【児童館】&#10;一人当たり面積">
          <a:extLst>
            <a:ext uri="{FF2B5EF4-FFF2-40B4-BE49-F238E27FC236}">
              <a16:creationId xmlns:a16="http://schemas.microsoft.com/office/drawing/2014/main" id="{915FCF92-92E6-4652-9572-D1D87A45A415}"/>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7" name="n_1mainValue【児童館】&#10;一人当たり面積">
          <a:extLst>
            <a:ext uri="{FF2B5EF4-FFF2-40B4-BE49-F238E27FC236}">
              <a16:creationId xmlns:a16="http://schemas.microsoft.com/office/drawing/2014/main" id="{85E0FA7D-AD3C-4874-8F82-A9DBD31D0594}"/>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8" name="n_2mainValue【児童館】&#10;一人当たり面積">
          <a:extLst>
            <a:ext uri="{FF2B5EF4-FFF2-40B4-BE49-F238E27FC236}">
              <a16:creationId xmlns:a16="http://schemas.microsoft.com/office/drawing/2014/main" id="{9F94F499-D49E-44D7-A8C3-98F81217F104}"/>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9" name="n_3mainValue【児童館】&#10;一人当たり面積">
          <a:extLst>
            <a:ext uri="{FF2B5EF4-FFF2-40B4-BE49-F238E27FC236}">
              <a16:creationId xmlns:a16="http://schemas.microsoft.com/office/drawing/2014/main" id="{7B3E1702-A899-4A8C-991D-FB44D1F6CCC1}"/>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40" name="n_4mainValue【児童館】&#10;一人当たり面積">
          <a:extLst>
            <a:ext uri="{FF2B5EF4-FFF2-40B4-BE49-F238E27FC236}">
              <a16:creationId xmlns:a16="http://schemas.microsoft.com/office/drawing/2014/main" id="{918539FD-6EC5-4549-ABC3-590581537A69}"/>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76C17CA1-7903-44AA-949C-E6A7F37254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73D920E9-324D-4F07-A01A-C7AF3EECA3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C294E8B4-75E4-4081-A5B3-3CDE3E65916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5200971-C836-47FD-AC37-DD25B23D69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BF8633F6-DCD8-41CA-8B7A-CD70E8BC0F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3C04B934-FBE7-4E55-AD33-B6FBE73206D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D7C28152-3862-43ED-AC6C-21C430DDD0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57B8719-664B-4EC9-9234-BA5A9261D9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2EB3D4D5-07F3-46BD-9B41-2D5F810778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4FB09022-09FF-4273-8DC3-78286D8BF1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D5A4C844-6166-46D9-A0BC-DA2638C4AD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D819CB95-1F63-4FE1-AB24-5889646E413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E7D53A0B-160F-414F-A133-BE999C4AA73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5243A309-AEB3-4BAF-901B-5100A0764F1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8DAB1673-CBA7-4B8A-A24E-938EA463DA5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732E5D14-8CF2-4AB7-992B-1A7E304DC4B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D694F8D2-18BF-4B96-A6E2-8B4FD5CCD06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20C31069-7DF7-4BC6-8CCE-DF20421A4F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24BE898E-9AF8-42A5-97C7-388B25E7E76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7C447697-86C7-4BD7-9577-7585C4DFDDF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FD7CC263-E1C7-46BC-A04B-B2559DB3F8B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70DA63D1-7F0A-435C-A324-C0C138CF7E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1D4F250C-7750-4AF3-8F41-94BF47288D1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DC852BD4-1F34-4324-88CC-7DDC16AD38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65" name="直線コネクタ 864">
          <a:extLst>
            <a:ext uri="{FF2B5EF4-FFF2-40B4-BE49-F238E27FC236}">
              <a16:creationId xmlns:a16="http://schemas.microsoft.com/office/drawing/2014/main" id="{D33F373C-10CD-4FE8-82FA-7E634D4FAF78}"/>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6" name="【公民館】&#10;有形固定資産減価償却率最小値テキスト">
          <a:extLst>
            <a:ext uri="{FF2B5EF4-FFF2-40B4-BE49-F238E27FC236}">
              <a16:creationId xmlns:a16="http://schemas.microsoft.com/office/drawing/2014/main" id="{18D8CA70-5BBA-4AF1-A1B5-600B7A704C8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7" name="直線コネクタ 866">
          <a:extLst>
            <a:ext uri="{FF2B5EF4-FFF2-40B4-BE49-F238E27FC236}">
              <a16:creationId xmlns:a16="http://schemas.microsoft.com/office/drawing/2014/main" id="{C7D14B37-3245-4C82-922A-7033399B421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68" name="【公民館】&#10;有形固定資産減価償却率最大値テキスト">
          <a:extLst>
            <a:ext uri="{FF2B5EF4-FFF2-40B4-BE49-F238E27FC236}">
              <a16:creationId xmlns:a16="http://schemas.microsoft.com/office/drawing/2014/main" id="{959DC274-213C-42C1-AE59-25654EBE2C2F}"/>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69" name="直線コネクタ 868">
          <a:extLst>
            <a:ext uri="{FF2B5EF4-FFF2-40B4-BE49-F238E27FC236}">
              <a16:creationId xmlns:a16="http://schemas.microsoft.com/office/drawing/2014/main" id="{517AF79C-0A91-41AF-97C2-4454EBBCC1AD}"/>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870" name="【公民館】&#10;有形固定資産減価償却率平均値テキスト">
          <a:extLst>
            <a:ext uri="{FF2B5EF4-FFF2-40B4-BE49-F238E27FC236}">
              <a16:creationId xmlns:a16="http://schemas.microsoft.com/office/drawing/2014/main" id="{221077EB-C986-4252-82DB-F4DBDF2116FD}"/>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71" name="フローチャート: 判断 870">
          <a:extLst>
            <a:ext uri="{FF2B5EF4-FFF2-40B4-BE49-F238E27FC236}">
              <a16:creationId xmlns:a16="http://schemas.microsoft.com/office/drawing/2014/main" id="{201CB34A-48E7-4865-AE48-AFEA2BDC864F}"/>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72" name="フローチャート: 判断 871">
          <a:extLst>
            <a:ext uri="{FF2B5EF4-FFF2-40B4-BE49-F238E27FC236}">
              <a16:creationId xmlns:a16="http://schemas.microsoft.com/office/drawing/2014/main" id="{BEE30740-5032-466F-9E18-D47C3F2E52A5}"/>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873" name="フローチャート: 判断 872">
          <a:extLst>
            <a:ext uri="{FF2B5EF4-FFF2-40B4-BE49-F238E27FC236}">
              <a16:creationId xmlns:a16="http://schemas.microsoft.com/office/drawing/2014/main" id="{2450F2B9-D7F2-4E53-8EAE-8782AEFFBF76}"/>
            </a:ext>
          </a:extLst>
        </xdr:cNvPr>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874" name="フローチャート: 判断 873">
          <a:extLst>
            <a:ext uri="{FF2B5EF4-FFF2-40B4-BE49-F238E27FC236}">
              <a16:creationId xmlns:a16="http://schemas.microsoft.com/office/drawing/2014/main" id="{87DDCB5F-B8FB-4D4A-87B7-39A4755AFEFA}"/>
            </a:ext>
          </a:extLst>
        </xdr:cNvPr>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75" name="フローチャート: 判断 874">
          <a:extLst>
            <a:ext uri="{FF2B5EF4-FFF2-40B4-BE49-F238E27FC236}">
              <a16:creationId xmlns:a16="http://schemas.microsoft.com/office/drawing/2014/main" id="{38E4C118-AC39-45FF-A6A1-7AC8459289C2}"/>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F89BD77-2E93-45F1-8586-BE82A6264C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2708E4E-68E4-4021-8655-B33B6AE35A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14BBD3C-DE3F-4BB7-8DD4-F063B5E071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A96A834-661A-4001-9F10-02B4F9442C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F92AE3B-5D07-445C-AF22-05AACA1AD2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99695</xdr:rowOff>
    </xdr:from>
    <xdr:to>
      <xdr:col>85</xdr:col>
      <xdr:colOff>177800</xdr:colOff>
      <xdr:row>107</xdr:row>
      <xdr:rowOff>29845</xdr:rowOff>
    </xdr:to>
    <xdr:sp macro="" textlink="">
      <xdr:nvSpPr>
        <xdr:cNvPr id="881" name="楕円 880">
          <a:extLst>
            <a:ext uri="{FF2B5EF4-FFF2-40B4-BE49-F238E27FC236}">
              <a16:creationId xmlns:a16="http://schemas.microsoft.com/office/drawing/2014/main" id="{3C9C00CB-0BF7-4E76-846F-6EE6704D6A15}"/>
            </a:ext>
          </a:extLst>
        </xdr:cNvPr>
        <xdr:cNvSpPr/>
      </xdr:nvSpPr>
      <xdr:spPr>
        <a:xfrm>
          <a:off x="16268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78122</xdr:rowOff>
    </xdr:from>
    <xdr:ext cx="405111" cy="259045"/>
    <xdr:sp macro="" textlink="">
      <xdr:nvSpPr>
        <xdr:cNvPr id="882" name="【公民館】&#10;有形固定資産減価償却率該当値テキスト">
          <a:extLst>
            <a:ext uri="{FF2B5EF4-FFF2-40B4-BE49-F238E27FC236}">
              <a16:creationId xmlns:a16="http://schemas.microsoft.com/office/drawing/2014/main" id="{1C2CD804-5CB6-4FF7-A240-A5B28338C2AE}"/>
            </a:ext>
          </a:extLst>
        </xdr:cNvPr>
        <xdr:cNvSpPr txBox="1"/>
      </xdr:nvSpPr>
      <xdr:spPr>
        <a:xfrm>
          <a:off x="1635760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883" name="楕円 882">
          <a:extLst>
            <a:ext uri="{FF2B5EF4-FFF2-40B4-BE49-F238E27FC236}">
              <a16:creationId xmlns:a16="http://schemas.microsoft.com/office/drawing/2014/main" id="{8C131240-CB8B-46C6-A449-36BAECAD88F9}"/>
            </a:ext>
          </a:extLst>
        </xdr:cNvPr>
        <xdr:cNvSpPr/>
      </xdr:nvSpPr>
      <xdr:spPr>
        <a:xfrm>
          <a:off x="1543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104775</xdr:rowOff>
    </xdr:from>
    <xdr:to>
      <xdr:col>85</xdr:col>
      <xdr:colOff>127000</xdr:colOff>
      <xdr:row>106</xdr:row>
      <xdr:rowOff>150495</xdr:rowOff>
    </xdr:to>
    <xdr:cxnSp macro="">
      <xdr:nvCxnSpPr>
        <xdr:cNvPr id="884" name="直線コネクタ 883">
          <a:extLst>
            <a:ext uri="{FF2B5EF4-FFF2-40B4-BE49-F238E27FC236}">
              <a16:creationId xmlns:a16="http://schemas.microsoft.com/office/drawing/2014/main" id="{90865D4D-B789-46A1-AD54-038AB9127613}"/>
            </a:ext>
          </a:extLst>
        </xdr:cNvPr>
        <xdr:cNvCxnSpPr/>
      </xdr:nvCxnSpPr>
      <xdr:spPr>
        <a:xfrm>
          <a:off x="15481300" y="18278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xdr:rowOff>
    </xdr:from>
    <xdr:to>
      <xdr:col>76</xdr:col>
      <xdr:colOff>165100</xdr:colOff>
      <xdr:row>106</xdr:row>
      <xdr:rowOff>109855</xdr:rowOff>
    </xdr:to>
    <xdr:sp macro="" textlink="">
      <xdr:nvSpPr>
        <xdr:cNvPr id="885" name="楕円 884">
          <a:extLst>
            <a:ext uri="{FF2B5EF4-FFF2-40B4-BE49-F238E27FC236}">
              <a16:creationId xmlns:a16="http://schemas.microsoft.com/office/drawing/2014/main" id="{C8754D84-319B-4C24-9950-95D68296FBFA}"/>
            </a:ext>
          </a:extLst>
        </xdr:cNvPr>
        <xdr:cNvSpPr/>
      </xdr:nvSpPr>
      <xdr:spPr>
        <a:xfrm>
          <a:off x="14541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59055</xdr:rowOff>
    </xdr:from>
    <xdr:to>
      <xdr:col>81</xdr:col>
      <xdr:colOff>50800</xdr:colOff>
      <xdr:row>106</xdr:row>
      <xdr:rowOff>104775</xdr:rowOff>
    </xdr:to>
    <xdr:cxnSp macro="">
      <xdr:nvCxnSpPr>
        <xdr:cNvPr id="886" name="直線コネクタ 885">
          <a:extLst>
            <a:ext uri="{FF2B5EF4-FFF2-40B4-BE49-F238E27FC236}">
              <a16:creationId xmlns:a16="http://schemas.microsoft.com/office/drawing/2014/main" id="{97C41B00-7276-49CC-BB0E-82D87BBA5771}"/>
            </a:ext>
          </a:extLst>
        </xdr:cNvPr>
        <xdr:cNvCxnSpPr/>
      </xdr:nvCxnSpPr>
      <xdr:spPr>
        <a:xfrm>
          <a:off x="14592300" y="18232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133986</xdr:rowOff>
    </xdr:from>
    <xdr:to>
      <xdr:col>72</xdr:col>
      <xdr:colOff>38100</xdr:colOff>
      <xdr:row>106</xdr:row>
      <xdr:rowOff>64136</xdr:rowOff>
    </xdr:to>
    <xdr:sp macro="" textlink="">
      <xdr:nvSpPr>
        <xdr:cNvPr id="887" name="楕円 886">
          <a:extLst>
            <a:ext uri="{FF2B5EF4-FFF2-40B4-BE49-F238E27FC236}">
              <a16:creationId xmlns:a16="http://schemas.microsoft.com/office/drawing/2014/main" id="{68CFFB4A-44BE-4635-BE5C-D06BC7D2F798}"/>
            </a:ext>
          </a:extLst>
        </xdr:cNvPr>
        <xdr:cNvSpPr/>
      </xdr:nvSpPr>
      <xdr:spPr>
        <a:xfrm>
          <a:off x="13652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13336</xdr:rowOff>
    </xdr:from>
    <xdr:to>
      <xdr:col>76</xdr:col>
      <xdr:colOff>114300</xdr:colOff>
      <xdr:row>106</xdr:row>
      <xdr:rowOff>59055</xdr:rowOff>
    </xdr:to>
    <xdr:cxnSp macro="">
      <xdr:nvCxnSpPr>
        <xdr:cNvPr id="888" name="直線コネクタ 887">
          <a:extLst>
            <a:ext uri="{FF2B5EF4-FFF2-40B4-BE49-F238E27FC236}">
              <a16:creationId xmlns:a16="http://schemas.microsoft.com/office/drawing/2014/main" id="{53C37F31-DE42-435C-98BB-CA79798EED4C}"/>
            </a:ext>
          </a:extLst>
        </xdr:cNvPr>
        <xdr:cNvCxnSpPr/>
      </xdr:nvCxnSpPr>
      <xdr:spPr>
        <a:xfrm>
          <a:off x="13703300" y="181870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889" name="楕円 888">
          <a:extLst>
            <a:ext uri="{FF2B5EF4-FFF2-40B4-BE49-F238E27FC236}">
              <a16:creationId xmlns:a16="http://schemas.microsoft.com/office/drawing/2014/main" id="{5C0A23D0-FDDC-4303-A5FC-CF7AAD28FBCC}"/>
            </a:ext>
          </a:extLst>
        </xdr:cNvPr>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139064</xdr:rowOff>
    </xdr:from>
    <xdr:to>
      <xdr:col>71</xdr:col>
      <xdr:colOff>177800</xdr:colOff>
      <xdr:row>106</xdr:row>
      <xdr:rowOff>13336</xdr:rowOff>
    </xdr:to>
    <xdr:cxnSp macro="">
      <xdr:nvCxnSpPr>
        <xdr:cNvPr id="890" name="直線コネクタ 889">
          <a:extLst>
            <a:ext uri="{FF2B5EF4-FFF2-40B4-BE49-F238E27FC236}">
              <a16:creationId xmlns:a16="http://schemas.microsoft.com/office/drawing/2014/main" id="{7C5234C9-3332-485A-AD6E-B22ABC3BC1FA}"/>
            </a:ext>
          </a:extLst>
        </xdr:cNvPr>
        <xdr:cNvCxnSpPr/>
      </xdr:nvCxnSpPr>
      <xdr:spPr>
        <a:xfrm>
          <a:off x="12814300" y="18141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91" name="n_1aveValue【公民館】&#10;有形固定資産減価償却率">
          <a:extLst>
            <a:ext uri="{FF2B5EF4-FFF2-40B4-BE49-F238E27FC236}">
              <a16:creationId xmlns:a16="http://schemas.microsoft.com/office/drawing/2014/main" id="{8AF103EA-A2BE-4ABC-A656-C55A5F34419C}"/>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892" name="n_2aveValue【公民館】&#10;有形固定資産減価償却率">
          <a:extLst>
            <a:ext uri="{FF2B5EF4-FFF2-40B4-BE49-F238E27FC236}">
              <a16:creationId xmlns:a16="http://schemas.microsoft.com/office/drawing/2014/main" id="{E27BC999-61F1-4730-8719-1A82492348D5}"/>
            </a:ext>
          </a:extLst>
        </xdr:cNvPr>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893" name="n_3aveValue【公民館】&#10;有形固定資産減価償却率">
          <a:extLst>
            <a:ext uri="{FF2B5EF4-FFF2-40B4-BE49-F238E27FC236}">
              <a16:creationId xmlns:a16="http://schemas.microsoft.com/office/drawing/2014/main" id="{4022F374-D2BE-47A8-9A1C-A9E911CD62DD}"/>
            </a:ext>
          </a:extLst>
        </xdr:cNvPr>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94" name="n_4aveValue【公民館】&#10;有形固定資産減価償却率">
          <a:extLst>
            <a:ext uri="{FF2B5EF4-FFF2-40B4-BE49-F238E27FC236}">
              <a16:creationId xmlns:a16="http://schemas.microsoft.com/office/drawing/2014/main" id="{AB764EB9-0D90-4305-878A-C89B9DD22264}"/>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895" name="n_1mainValue【公民館】&#10;有形固定資産減価償却率">
          <a:extLst>
            <a:ext uri="{FF2B5EF4-FFF2-40B4-BE49-F238E27FC236}">
              <a16:creationId xmlns:a16="http://schemas.microsoft.com/office/drawing/2014/main" id="{5C4D7E2D-C366-4221-9C26-1E2B8414DBC1}"/>
            </a:ext>
          </a:extLst>
        </xdr:cNvPr>
        <xdr:cNvSpPr txBox="1"/>
      </xdr:nvSpPr>
      <xdr:spPr>
        <a:xfrm>
          <a:off x="152660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100982</xdr:rowOff>
    </xdr:from>
    <xdr:ext cx="405111" cy="259045"/>
    <xdr:sp macro="" textlink="">
      <xdr:nvSpPr>
        <xdr:cNvPr id="896" name="n_2mainValue【公民館】&#10;有形固定資産減価償却率">
          <a:extLst>
            <a:ext uri="{FF2B5EF4-FFF2-40B4-BE49-F238E27FC236}">
              <a16:creationId xmlns:a16="http://schemas.microsoft.com/office/drawing/2014/main" id="{F46F7967-2504-459E-AE24-CE1B1044B6DC}"/>
            </a:ext>
          </a:extLst>
        </xdr:cNvPr>
        <xdr:cNvSpPr txBox="1"/>
      </xdr:nvSpPr>
      <xdr:spPr>
        <a:xfrm>
          <a:off x="14389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55263</xdr:rowOff>
    </xdr:from>
    <xdr:ext cx="405111" cy="259045"/>
    <xdr:sp macro="" textlink="">
      <xdr:nvSpPr>
        <xdr:cNvPr id="897" name="n_3mainValue【公民館】&#10;有形固定資産減価償却率">
          <a:extLst>
            <a:ext uri="{FF2B5EF4-FFF2-40B4-BE49-F238E27FC236}">
              <a16:creationId xmlns:a16="http://schemas.microsoft.com/office/drawing/2014/main" id="{13BEBB29-056F-48CD-BD0D-BD699AC9AA70}"/>
            </a:ext>
          </a:extLst>
        </xdr:cNvPr>
        <xdr:cNvSpPr txBox="1"/>
      </xdr:nvSpPr>
      <xdr:spPr>
        <a:xfrm>
          <a:off x="13500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898" name="n_4mainValue【公民館】&#10;有形固定資産減価償却率">
          <a:extLst>
            <a:ext uri="{FF2B5EF4-FFF2-40B4-BE49-F238E27FC236}">
              <a16:creationId xmlns:a16="http://schemas.microsoft.com/office/drawing/2014/main" id="{D3D0BBD9-B6B0-47D1-9158-7DC562210EB4}"/>
            </a:ext>
          </a:extLst>
        </xdr:cNvPr>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B9BA6E99-AD62-47AD-A410-A719318562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B0CD4ABC-3FAF-4711-8B4C-0A86CEABC3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6019C09C-0553-4087-8A37-4262AE1696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DAC818C-2A38-4C92-B447-0CCB996EF0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7F66853E-38F7-4EE6-9926-FF69A8AFCD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9E95D54A-69C7-4F8D-B723-CA0EA68403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E5E1A536-33C8-491F-BC2D-AC56E97DBE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F4C6A3A-358C-4DC3-8B15-6F0F31C177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5704125D-ED3D-4D16-8D6C-26943B1363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569B488D-8591-4EDB-8FC6-C2401279BA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98053D9E-DC3A-4C38-96B2-D0BAFA3242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67992237-0F3D-4E0B-834C-B8F6F71C4B2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26043D42-39A4-4E38-A94D-995115766A6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FA4F2F15-1C56-4A77-8665-C23FDAC6C6B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13FAAE11-EEA8-4BC0-BD19-83B5C4E163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9FEA5975-B89C-4CC1-939A-4CC3BD5690F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52DBF5EA-2A2E-4ED2-906C-879333CD89F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E7161473-17D6-4218-8A82-91EC2ED579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764726B3-39B2-4694-9EB7-D4B7001A811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E04BB7D8-0EBB-427D-9223-1EE0D38B5AC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10ACC28D-5136-4F83-BFCA-157A92EA164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819C7F18-4FD1-4526-BEA3-0E6013B04F5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3CAB27B7-A602-42D6-B32B-ABF9BDA583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D3A060A4-5B90-4805-96EE-593B810F16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8B9DE284-9A35-43A3-8D04-BC7331D3AB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924" name="直線コネクタ 923">
          <a:extLst>
            <a:ext uri="{FF2B5EF4-FFF2-40B4-BE49-F238E27FC236}">
              <a16:creationId xmlns:a16="http://schemas.microsoft.com/office/drawing/2014/main" id="{317A9A07-E405-4AB3-916D-FCB21F9A3F87}"/>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5" name="【公民館】&#10;一人当たり面積最小値テキスト">
          <a:extLst>
            <a:ext uri="{FF2B5EF4-FFF2-40B4-BE49-F238E27FC236}">
              <a16:creationId xmlns:a16="http://schemas.microsoft.com/office/drawing/2014/main" id="{8A3C97F3-213F-44DB-8740-A9D36584250B}"/>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6" name="直線コネクタ 925">
          <a:extLst>
            <a:ext uri="{FF2B5EF4-FFF2-40B4-BE49-F238E27FC236}">
              <a16:creationId xmlns:a16="http://schemas.microsoft.com/office/drawing/2014/main" id="{6A599DC7-C0F2-4FDB-8CBA-6EC70DCC938B}"/>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927" name="【公民館】&#10;一人当たり面積最大値テキスト">
          <a:extLst>
            <a:ext uri="{FF2B5EF4-FFF2-40B4-BE49-F238E27FC236}">
              <a16:creationId xmlns:a16="http://schemas.microsoft.com/office/drawing/2014/main" id="{43DE47E3-39E2-4BBA-A8D1-AB60E60A07F9}"/>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928" name="直線コネクタ 927">
          <a:extLst>
            <a:ext uri="{FF2B5EF4-FFF2-40B4-BE49-F238E27FC236}">
              <a16:creationId xmlns:a16="http://schemas.microsoft.com/office/drawing/2014/main" id="{AB398F9D-D4A8-4E21-BC30-E9B3355115C5}"/>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929" name="【公民館】&#10;一人当たり面積平均値テキスト">
          <a:extLst>
            <a:ext uri="{FF2B5EF4-FFF2-40B4-BE49-F238E27FC236}">
              <a16:creationId xmlns:a16="http://schemas.microsoft.com/office/drawing/2014/main" id="{2C1F1B89-5F0F-48A8-9B85-5944A3BCB086}"/>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30" name="フローチャート: 判断 929">
          <a:extLst>
            <a:ext uri="{FF2B5EF4-FFF2-40B4-BE49-F238E27FC236}">
              <a16:creationId xmlns:a16="http://schemas.microsoft.com/office/drawing/2014/main" id="{90212C7B-12F2-40FA-8A7E-38001A7E4056}"/>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931" name="フローチャート: 判断 930">
          <a:extLst>
            <a:ext uri="{FF2B5EF4-FFF2-40B4-BE49-F238E27FC236}">
              <a16:creationId xmlns:a16="http://schemas.microsoft.com/office/drawing/2014/main" id="{E1F9AD13-511F-4388-8A44-A3D7398BF5EF}"/>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932" name="フローチャート: 判断 931">
          <a:extLst>
            <a:ext uri="{FF2B5EF4-FFF2-40B4-BE49-F238E27FC236}">
              <a16:creationId xmlns:a16="http://schemas.microsoft.com/office/drawing/2014/main" id="{6B9A7C50-8B8C-443C-A4F3-04C21652383A}"/>
            </a:ext>
          </a:extLst>
        </xdr:cNvPr>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933" name="フローチャート: 判断 932">
          <a:extLst>
            <a:ext uri="{FF2B5EF4-FFF2-40B4-BE49-F238E27FC236}">
              <a16:creationId xmlns:a16="http://schemas.microsoft.com/office/drawing/2014/main" id="{7EA55395-67A7-4ABA-95F8-9D70355066CC}"/>
            </a:ext>
          </a:extLst>
        </xdr:cNvPr>
        <xdr:cNvSpPr/>
      </xdr:nvSpPr>
      <xdr:spPr>
        <a:xfrm>
          <a:off x="19494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934" name="フローチャート: 判断 933">
          <a:extLst>
            <a:ext uri="{FF2B5EF4-FFF2-40B4-BE49-F238E27FC236}">
              <a16:creationId xmlns:a16="http://schemas.microsoft.com/office/drawing/2014/main" id="{BFB7FD7F-F5A0-4E48-B1F6-B8F0543F2517}"/>
            </a:ext>
          </a:extLst>
        </xdr:cNvPr>
        <xdr:cNvSpPr/>
      </xdr:nvSpPr>
      <xdr:spPr>
        <a:xfrm>
          <a:off x="18605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F45F652-3603-4490-BF12-A820FAE56F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6AB5E3B-CAEC-4813-822A-6773769715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271BD0C-10E0-4009-8D60-DD155A5A33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2DB87C7-7686-4B6E-89A7-FDC068CD7F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6E3ABDB9-E852-4C5C-9F8D-D29D499DD8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40" name="楕円 939">
          <a:extLst>
            <a:ext uri="{FF2B5EF4-FFF2-40B4-BE49-F238E27FC236}">
              <a16:creationId xmlns:a16="http://schemas.microsoft.com/office/drawing/2014/main" id="{784EBFDB-DC50-477E-9590-1D770E11591E}"/>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941" name="【公民館】&#10;一人当たり面積該当値テキスト">
          <a:extLst>
            <a:ext uri="{FF2B5EF4-FFF2-40B4-BE49-F238E27FC236}">
              <a16:creationId xmlns:a16="http://schemas.microsoft.com/office/drawing/2014/main" id="{59DB0528-58DC-4989-B0B1-E19D5A11F0F8}"/>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42" name="楕円 941">
          <a:extLst>
            <a:ext uri="{FF2B5EF4-FFF2-40B4-BE49-F238E27FC236}">
              <a16:creationId xmlns:a16="http://schemas.microsoft.com/office/drawing/2014/main" id="{2FED76EA-5DF9-4B20-8276-10F99C2ED612}"/>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943" name="直線コネクタ 942">
          <a:extLst>
            <a:ext uri="{FF2B5EF4-FFF2-40B4-BE49-F238E27FC236}">
              <a16:creationId xmlns:a16="http://schemas.microsoft.com/office/drawing/2014/main" id="{76926A43-C9EA-45DC-B820-EC2E2431B876}"/>
            </a:ext>
          </a:extLst>
        </xdr:cNvPr>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944" name="楕円 943">
          <a:extLst>
            <a:ext uri="{FF2B5EF4-FFF2-40B4-BE49-F238E27FC236}">
              <a16:creationId xmlns:a16="http://schemas.microsoft.com/office/drawing/2014/main" id="{3E37291B-0CA3-447D-B360-3C31FA1977D0}"/>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156211</xdr:rowOff>
    </xdr:to>
    <xdr:cxnSp macro="">
      <xdr:nvCxnSpPr>
        <xdr:cNvPr id="945" name="直線コネクタ 944">
          <a:extLst>
            <a:ext uri="{FF2B5EF4-FFF2-40B4-BE49-F238E27FC236}">
              <a16:creationId xmlns:a16="http://schemas.microsoft.com/office/drawing/2014/main" id="{0F35076F-F215-47A9-A80C-156B28664C0C}"/>
            </a:ext>
          </a:extLst>
        </xdr:cNvPr>
        <xdr:cNvCxnSpPr/>
      </xdr:nvCxnSpPr>
      <xdr:spPr>
        <a:xfrm flipV="1">
          <a:off x="20434300" y="18455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946" name="楕円 945">
          <a:extLst>
            <a:ext uri="{FF2B5EF4-FFF2-40B4-BE49-F238E27FC236}">
              <a16:creationId xmlns:a16="http://schemas.microsoft.com/office/drawing/2014/main" id="{E1953783-59A1-4C50-809D-E7BB611A7F5F}"/>
            </a:ext>
          </a:extLst>
        </xdr:cNvPr>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156211</xdr:rowOff>
    </xdr:to>
    <xdr:cxnSp macro="">
      <xdr:nvCxnSpPr>
        <xdr:cNvPr id="947" name="直線コネクタ 946">
          <a:extLst>
            <a:ext uri="{FF2B5EF4-FFF2-40B4-BE49-F238E27FC236}">
              <a16:creationId xmlns:a16="http://schemas.microsoft.com/office/drawing/2014/main" id="{2AEAB18C-78D9-401D-A927-26C7F6914C77}"/>
            </a:ext>
          </a:extLst>
        </xdr:cNvPr>
        <xdr:cNvCxnSpPr/>
      </xdr:nvCxnSpPr>
      <xdr:spPr>
        <a:xfrm>
          <a:off x="19545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948" name="楕円 947">
          <a:extLst>
            <a:ext uri="{FF2B5EF4-FFF2-40B4-BE49-F238E27FC236}">
              <a16:creationId xmlns:a16="http://schemas.microsoft.com/office/drawing/2014/main" id="{B635900B-3097-46E8-96DE-5E2DE69F9331}"/>
            </a:ext>
          </a:extLst>
        </xdr:cNvPr>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107</xdr:row>
      <xdr:rowOff>156211</xdr:rowOff>
    </xdr:to>
    <xdr:cxnSp macro="">
      <xdr:nvCxnSpPr>
        <xdr:cNvPr id="949" name="直線コネクタ 948">
          <a:extLst>
            <a:ext uri="{FF2B5EF4-FFF2-40B4-BE49-F238E27FC236}">
              <a16:creationId xmlns:a16="http://schemas.microsoft.com/office/drawing/2014/main" id="{94E3D1F8-5BF0-4911-9235-548196562FB2}"/>
            </a:ext>
          </a:extLst>
        </xdr:cNvPr>
        <xdr:cNvCxnSpPr/>
      </xdr:nvCxnSpPr>
      <xdr:spPr>
        <a:xfrm>
          <a:off x="18656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950" name="n_1aveValue【公民館】&#10;一人当たり面積">
          <a:extLst>
            <a:ext uri="{FF2B5EF4-FFF2-40B4-BE49-F238E27FC236}">
              <a16:creationId xmlns:a16="http://schemas.microsoft.com/office/drawing/2014/main" id="{E260CD43-55E4-4537-9956-58F08F798859}"/>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951" name="n_2aveValue【公民館】&#10;一人当たり面積">
          <a:extLst>
            <a:ext uri="{FF2B5EF4-FFF2-40B4-BE49-F238E27FC236}">
              <a16:creationId xmlns:a16="http://schemas.microsoft.com/office/drawing/2014/main" id="{E5A359DD-A9D0-4AF3-861D-86FBD2BEFBBE}"/>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952" name="n_3aveValue【公民館】&#10;一人当たり面積">
          <a:extLst>
            <a:ext uri="{FF2B5EF4-FFF2-40B4-BE49-F238E27FC236}">
              <a16:creationId xmlns:a16="http://schemas.microsoft.com/office/drawing/2014/main" id="{398FB8CE-AD33-4F80-A795-129E8FFCB097}"/>
            </a:ext>
          </a:extLst>
        </xdr:cNvPr>
        <xdr:cNvSpPr txBox="1"/>
      </xdr:nvSpPr>
      <xdr:spPr>
        <a:xfrm>
          <a:off x="19310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953" name="n_4aveValue【公民館】&#10;一人当たり面積">
          <a:extLst>
            <a:ext uri="{FF2B5EF4-FFF2-40B4-BE49-F238E27FC236}">
              <a16:creationId xmlns:a16="http://schemas.microsoft.com/office/drawing/2014/main" id="{4EABB253-A37F-4728-BF38-43A746C5B0F9}"/>
            </a:ext>
          </a:extLst>
        </xdr:cNvPr>
        <xdr:cNvSpPr txBox="1"/>
      </xdr:nvSpPr>
      <xdr:spPr>
        <a:xfrm>
          <a:off x="18421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54" name="n_1mainValue【公民館】&#10;一人当たり面積">
          <a:extLst>
            <a:ext uri="{FF2B5EF4-FFF2-40B4-BE49-F238E27FC236}">
              <a16:creationId xmlns:a16="http://schemas.microsoft.com/office/drawing/2014/main" id="{2C050838-4627-4D3F-813E-B13E2F6A5194}"/>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955" name="n_2mainValue【公民館】&#10;一人当たり面積">
          <a:extLst>
            <a:ext uri="{FF2B5EF4-FFF2-40B4-BE49-F238E27FC236}">
              <a16:creationId xmlns:a16="http://schemas.microsoft.com/office/drawing/2014/main" id="{583E7E95-7AD4-4A83-877F-6DDB0B9649E8}"/>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956" name="n_3mainValue【公民館】&#10;一人当たり面積">
          <a:extLst>
            <a:ext uri="{FF2B5EF4-FFF2-40B4-BE49-F238E27FC236}">
              <a16:creationId xmlns:a16="http://schemas.microsoft.com/office/drawing/2014/main" id="{1D1B87B9-2D79-4647-90B8-B5B01DB1489C}"/>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957" name="n_4mainValue【公民館】&#10;一人当たり面積">
          <a:extLst>
            <a:ext uri="{FF2B5EF4-FFF2-40B4-BE49-F238E27FC236}">
              <a16:creationId xmlns:a16="http://schemas.microsoft.com/office/drawing/2014/main" id="{D908EE40-C367-4CC3-9D56-C20453C5F5CD}"/>
            </a:ext>
          </a:extLst>
        </xdr:cNvPr>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E7749FFC-69CB-4C4B-83C5-C95ADD3081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F6C33A66-DDB5-4E21-AA87-170DE835C0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37F508D8-EAC1-41D1-A9FF-78EBBF27EC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ea"/>
              <a:ea typeface="+mn-ea"/>
              <a:cs typeface="+mn-cs"/>
            </a:rPr>
            <a:t>　ほとんどの類型において、有形固定資産減価償却率は類似団体平均を下回っているものの、</a:t>
          </a:r>
          <a:r>
            <a:rPr kumimoji="1" lang="ja-JP" altLang="en-US" sz="1100" b="0">
              <a:solidFill>
                <a:schemeClr val="dk1"/>
              </a:solidFill>
              <a:effectLst/>
              <a:latin typeface="+mn-ea"/>
              <a:ea typeface="+mn-ea"/>
              <a:cs typeface="+mn-cs"/>
            </a:rPr>
            <a:t>児童館、</a:t>
          </a:r>
          <a:r>
            <a:rPr kumimoji="1" lang="ja-JP" altLang="ja-JP" sz="1100" b="0">
              <a:solidFill>
                <a:schemeClr val="dk1"/>
              </a:solidFill>
              <a:effectLst/>
              <a:latin typeface="+mn-ea"/>
              <a:ea typeface="+mn-ea"/>
              <a:cs typeface="+mn-cs"/>
            </a:rPr>
            <a:t>港湾・漁港及び公民館については上回っている。</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a:t>
          </a:r>
          <a:r>
            <a:rPr kumimoji="1" lang="ja-JP" altLang="ja-JP" sz="1100" b="0">
              <a:solidFill>
                <a:schemeClr val="dk1"/>
              </a:solidFill>
              <a:effectLst/>
              <a:latin typeface="+mn-ea"/>
              <a:ea typeface="+mn-ea"/>
              <a:cs typeface="+mn-cs"/>
            </a:rPr>
            <a:t>港湾・漁港については、漁港機能保全計画に基づき、緊急性の高い航路や泊地、船揚場等の定期点検及び修繕等を適切に行っていく。</a:t>
          </a:r>
          <a:endParaRPr lang="ja-JP" altLang="ja-JP" sz="1400" b="0">
            <a:effectLst/>
            <a:latin typeface="+mn-ea"/>
            <a:ea typeface="+mn-ea"/>
          </a:endParaRPr>
        </a:p>
        <a:p>
          <a:r>
            <a:rPr kumimoji="1" lang="ja-JP" altLang="ja-JP" sz="1100" b="0">
              <a:solidFill>
                <a:schemeClr val="dk1"/>
              </a:solidFill>
              <a:effectLst/>
              <a:latin typeface="+mn-ea"/>
              <a:ea typeface="+mn-ea"/>
              <a:cs typeface="+mn-cs"/>
            </a:rPr>
            <a:t>　公民館については、老朽化が進んでいることから、</a:t>
          </a:r>
          <a:r>
            <a:rPr kumimoji="1" lang="ja-JP" altLang="en-US" sz="1100" b="0">
              <a:solidFill>
                <a:schemeClr val="dk1"/>
              </a:solidFill>
              <a:effectLst/>
              <a:latin typeface="+mn-ea"/>
              <a:ea typeface="+mn-ea"/>
              <a:cs typeface="+mn-cs"/>
            </a:rPr>
            <a:t>維持管理等を適切に進めながら、今後の方向性など</a:t>
          </a:r>
          <a:r>
            <a:rPr kumimoji="1" lang="ja-JP" altLang="ja-JP" sz="1100" b="0">
              <a:solidFill>
                <a:schemeClr val="dk1"/>
              </a:solidFill>
              <a:effectLst/>
              <a:latin typeface="+mn-ea"/>
              <a:ea typeface="+mn-ea"/>
              <a:cs typeface="+mn-cs"/>
            </a:rPr>
            <a:t>必要な検討を行</a:t>
          </a:r>
          <a:r>
            <a:rPr kumimoji="1" lang="ja-JP" altLang="en-US" sz="1100" b="0">
              <a:solidFill>
                <a:schemeClr val="dk1"/>
              </a:solidFill>
              <a:effectLst/>
              <a:latin typeface="+mn-ea"/>
              <a:ea typeface="+mn-ea"/>
              <a:cs typeface="+mn-cs"/>
            </a:rPr>
            <a:t>う。</a:t>
          </a:r>
          <a:endParaRPr lang="ja-JP" altLang="ja-JP" sz="1400" b="0">
            <a:effectLst/>
            <a:latin typeface="+mn-ea"/>
            <a:ea typeface="+mn-ea"/>
          </a:endParaRPr>
        </a:p>
        <a:p>
          <a:r>
            <a:rPr kumimoji="1" lang="ja-JP" altLang="ja-JP" sz="1100" b="0">
              <a:solidFill>
                <a:schemeClr val="dk1"/>
              </a:solidFill>
              <a:effectLst/>
              <a:latin typeface="+mn-ea"/>
              <a:ea typeface="+mn-ea"/>
              <a:cs typeface="+mn-cs"/>
            </a:rPr>
            <a:t>　学校施設については、上田小学校、豊見城中学校をはじめとする各学校施設の改築及び豊崎中学校の新設等が行われていることから、今後も地方債の発行及び維持管理費の増加に留意しつつ、引き続き子育て環境等の整備に取り組んでいく。</a:t>
          </a:r>
          <a:endParaRPr lang="ja-JP" altLang="ja-JP" sz="1400" b="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3F5A01-288A-49B6-B436-B3CC227A3F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B3CEB2-76EB-4C65-87B6-E4BC892126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C26E59-48E6-4960-A82F-911CAF7EBA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83EB45-D849-4E12-B0A6-9A5350FA8B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0AA45C-4C84-4063-AF8E-6243D2C572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5DB055-CA99-4C8E-B183-18137B097E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771A25-EF5A-425C-873E-CBF3AE3E19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6945BD-99FD-4F40-90FC-B431C7A531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3A8838-5546-41BE-80E2-F988E5B8AF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25DE6D-6F68-49C3-8EDC-743A121B81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421C4D-AD61-4DDE-8E20-9EE0A43C52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E72C16-9908-41F1-A51A-E3145ABD04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A84A3D-62A1-4317-8A7F-F826AF3295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B59695-C9E6-42CC-8010-9DC3D3C43E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AE08C2-15D3-42AD-9436-B2324B3F7D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D86740-5AFF-4891-A7CA-80263DA001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0153F8-A83F-4ECA-BC3E-933E317037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13B5BD-F7FB-43A5-90D0-976D46F1F0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1BD8E2-CD44-4781-ABB3-30F2FC654D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262DD2-4CDE-4131-A6EF-AE4CAD1BC8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36ED67-7AD1-42AA-91E2-23F7CB386E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7D8197-BF51-4DF8-A7F2-FD37FAF818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45CFCE-6A1E-4070-AC0D-0C3BA0CADD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FCD41A-B123-4823-9872-3DFA259784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8B3729-B824-4F3F-850C-FFD4878145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F190AC-2904-4B1F-A979-A4763007D9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D9F9EC-4E86-479B-9909-3D4D51758E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4B17F8-E08D-4571-8DA6-9A118054E4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16144C-93BD-42C3-B42C-5EF094A05E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350AF4-DA7F-4B5C-B2A9-FF6A6AA0DC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2335EB-D74F-4B1B-8E4A-D898E11A1F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D86B1D-8341-493A-9117-232F1ACD0B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D5FE57-DC1A-466E-8B98-8B23259A25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41DD3B-311F-4E4C-9E63-7D5975AB9C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5E0817-9D19-46B8-974F-95441E8154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E29C9D-CA41-4870-BCE3-DC1A2F835F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B760CD-0767-4D34-828A-20A6945E92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615AFD-5B07-49A4-A327-363862FDBC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D9DD26-0011-4454-B3F8-E3CEE2FE2D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50AD90-963E-42E4-A8E2-16FB8817C6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0C2D64-58E1-4130-8E7A-2A097D8C7D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F201C7-919C-4F1C-AAE6-C10DF7150E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BA2BD2-EC64-4E87-8592-70A76199A3C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F7BC945-B47A-418D-BA77-5029F73D36C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B396360-8DE2-4A5F-ACC6-BA9A6C557F4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EA551A-EBD2-4A6E-A177-8C75917DCAD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A8AC4B8-BEF5-437B-945F-E42DBD48DD4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A257C9-1CE1-4F3A-BCF8-0E785F70803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6758E25-8E3B-4A55-AB0F-CC14A860745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135617D-9306-4359-A090-909074AB55E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446BA6D-C477-4FF7-8F74-E127F6C64D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727E2EC-866F-4047-8EDA-E917A202599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B0F5E22-0693-4675-ACF7-12EAB0E694E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D72347A-579B-4454-AEFE-72F16BEAC66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E16431B-CB19-482D-A974-0DA967252E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7924E30-BE34-4B12-9749-757772EFE3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F45D873D-9048-4554-A159-A89CB78BEC74}"/>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F6F7BD01-42F4-4D17-9D1A-BB246229FA45}"/>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C5494DFC-AB04-46E2-97EF-54395905513F}"/>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8E184E29-D424-43CB-BDA4-CCD80026AF27}"/>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5430A130-53D2-4AC1-B8B3-5F56127C74D2}"/>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DBF7DABA-2E23-41FD-8B15-84B8A1D42D2C}"/>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E7822887-B7ED-4A58-ACB1-BA482822A2CD}"/>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33107501-7033-4D57-B6C5-230BA610C3EB}"/>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54E42BA1-5633-4D42-A1F0-064EDBE0D3F7}"/>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5B785A2-BDD1-428F-B1D4-73799E8F7B5E}"/>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EA3C2E24-1C63-4699-B23B-0179C5626025}"/>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9E7819-0539-46ED-8232-02809C9810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BB9786-9C7B-4434-85D2-C11CF15E03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9CE2CC-F118-4ED7-B1F8-7493CA0103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2229BEB-6B87-45EF-AC0D-D93FA9AEA9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92F62F-7EF0-41BF-A86F-BB7712F62FE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a:extLst>
            <a:ext uri="{FF2B5EF4-FFF2-40B4-BE49-F238E27FC236}">
              <a16:creationId xmlns:a16="http://schemas.microsoft.com/office/drawing/2014/main" id="{A165D8C6-4A12-4398-9C11-18ABD6046193}"/>
            </a:ext>
          </a:extLst>
        </xdr:cNvPr>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図書館】&#10;有形固定資産減価償却率該当値テキスト">
          <a:extLst>
            <a:ext uri="{FF2B5EF4-FFF2-40B4-BE49-F238E27FC236}">
              <a16:creationId xmlns:a16="http://schemas.microsoft.com/office/drawing/2014/main" id="{B2A6E123-2F9C-4F2D-B308-49C5CF29D027}"/>
            </a:ext>
          </a:extLst>
        </xdr:cNvPr>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a:extLst>
            <a:ext uri="{FF2B5EF4-FFF2-40B4-BE49-F238E27FC236}">
              <a16:creationId xmlns:a16="http://schemas.microsoft.com/office/drawing/2014/main" id="{0CC4C5BC-F99B-484D-BF0C-4F5DB8D51C4C}"/>
            </a:ext>
          </a:extLst>
        </xdr:cNvPr>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50074</xdr:rowOff>
    </xdr:to>
    <xdr:cxnSp macro="">
      <xdr:nvCxnSpPr>
        <xdr:cNvPr id="77" name="直線コネクタ 76">
          <a:extLst>
            <a:ext uri="{FF2B5EF4-FFF2-40B4-BE49-F238E27FC236}">
              <a16:creationId xmlns:a16="http://schemas.microsoft.com/office/drawing/2014/main" id="{4B33F9FA-B141-4512-8F6C-E92EDE663172}"/>
            </a:ext>
          </a:extLst>
        </xdr:cNvPr>
        <xdr:cNvCxnSpPr/>
      </xdr:nvCxnSpPr>
      <xdr:spPr>
        <a:xfrm>
          <a:off x="3797300" y="67007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a:extLst>
            <a:ext uri="{FF2B5EF4-FFF2-40B4-BE49-F238E27FC236}">
              <a16:creationId xmlns:a16="http://schemas.microsoft.com/office/drawing/2014/main" id="{CCCDA637-CEF6-4C6D-BAE2-9C2E4BF34BD7}"/>
            </a:ext>
          </a:extLst>
        </xdr:cNvPr>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39</xdr:row>
      <xdr:rowOff>14151</xdr:rowOff>
    </xdr:to>
    <xdr:cxnSp macro="">
      <xdr:nvCxnSpPr>
        <xdr:cNvPr id="79" name="直線コネクタ 78">
          <a:extLst>
            <a:ext uri="{FF2B5EF4-FFF2-40B4-BE49-F238E27FC236}">
              <a16:creationId xmlns:a16="http://schemas.microsoft.com/office/drawing/2014/main" id="{8F8CD26E-A331-4CE8-B7E5-A5A709FA1E5E}"/>
            </a:ext>
          </a:extLst>
        </xdr:cNvPr>
        <xdr:cNvCxnSpPr/>
      </xdr:nvCxnSpPr>
      <xdr:spPr>
        <a:xfrm>
          <a:off x="2908300" y="66631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61323</xdr:rowOff>
    </xdr:from>
    <xdr:to>
      <xdr:col>10</xdr:col>
      <xdr:colOff>165100</xdr:colOff>
      <xdr:row>38</xdr:row>
      <xdr:rowOff>162923</xdr:rowOff>
    </xdr:to>
    <xdr:sp macro="" textlink="">
      <xdr:nvSpPr>
        <xdr:cNvPr id="80" name="楕円 79">
          <a:extLst>
            <a:ext uri="{FF2B5EF4-FFF2-40B4-BE49-F238E27FC236}">
              <a16:creationId xmlns:a16="http://schemas.microsoft.com/office/drawing/2014/main" id="{A3124ECC-E765-47E5-BFC7-71D26BE20272}"/>
            </a:ext>
          </a:extLst>
        </xdr:cNvPr>
        <xdr:cNvSpPr/>
      </xdr:nvSpPr>
      <xdr:spPr>
        <a:xfrm>
          <a:off x="1968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112123</xdr:rowOff>
    </xdr:from>
    <xdr:to>
      <xdr:col>15</xdr:col>
      <xdr:colOff>50800</xdr:colOff>
      <xdr:row>38</xdr:row>
      <xdr:rowOff>148046</xdr:rowOff>
    </xdr:to>
    <xdr:cxnSp macro="">
      <xdr:nvCxnSpPr>
        <xdr:cNvPr id="81" name="直線コネクタ 80">
          <a:extLst>
            <a:ext uri="{FF2B5EF4-FFF2-40B4-BE49-F238E27FC236}">
              <a16:creationId xmlns:a16="http://schemas.microsoft.com/office/drawing/2014/main" id="{A80D6B83-DEAD-479E-BB21-042645AF88F1}"/>
            </a:ext>
          </a:extLst>
        </xdr:cNvPr>
        <xdr:cNvCxnSpPr/>
      </xdr:nvCxnSpPr>
      <xdr:spPr>
        <a:xfrm>
          <a:off x="2019300" y="66272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95613</xdr:rowOff>
    </xdr:from>
    <xdr:to>
      <xdr:col>6</xdr:col>
      <xdr:colOff>38100</xdr:colOff>
      <xdr:row>39</xdr:row>
      <xdr:rowOff>25763</xdr:rowOff>
    </xdr:to>
    <xdr:sp macro="" textlink="">
      <xdr:nvSpPr>
        <xdr:cNvPr id="82" name="楕円 81">
          <a:extLst>
            <a:ext uri="{FF2B5EF4-FFF2-40B4-BE49-F238E27FC236}">
              <a16:creationId xmlns:a16="http://schemas.microsoft.com/office/drawing/2014/main" id="{0BA868DF-9D7B-4164-872B-FEE46D83E6A1}"/>
            </a:ext>
          </a:extLst>
        </xdr:cNvPr>
        <xdr:cNvSpPr/>
      </xdr:nvSpPr>
      <xdr:spPr>
        <a:xfrm>
          <a:off x="1079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112123</xdr:rowOff>
    </xdr:from>
    <xdr:to>
      <xdr:col>10</xdr:col>
      <xdr:colOff>114300</xdr:colOff>
      <xdr:row>38</xdr:row>
      <xdr:rowOff>146413</xdr:rowOff>
    </xdr:to>
    <xdr:cxnSp macro="">
      <xdr:nvCxnSpPr>
        <xdr:cNvPr id="83" name="直線コネクタ 82">
          <a:extLst>
            <a:ext uri="{FF2B5EF4-FFF2-40B4-BE49-F238E27FC236}">
              <a16:creationId xmlns:a16="http://schemas.microsoft.com/office/drawing/2014/main" id="{20A22CD0-1D41-48A7-82ED-D903E245B11F}"/>
            </a:ext>
          </a:extLst>
        </xdr:cNvPr>
        <xdr:cNvCxnSpPr/>
      </xdr:nvCxnSpPr>
      <xdr:spPr>
        <a:xfrm flipV="1">
          <a:off x="1130300" y="662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F683B4C7-EB8E-49AD-9016-6260E7B58E51}"/>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EEB0E256-EDC7-4CAE-97ED-5A04247840EF}"/>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F32885B8-CDBC-4466-B341-01234A07A82E}"/>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88761713-2B14-4190-9B6D-31576D748765}"/>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56078</xdr:rowOff>
    </xdr:from>
    <xdr:ext cx="405111" cy="259045"/>
    <xdr:sp macro="" textlink="">
      <xdr:nvSpPr>
        <xdr:cNvPr id="88" name="n_1mainValue【図書館】&#10;有形固定資産減価償却率">
          <a:extLst>
            <a:ext uri="{FF2B5EF4-FFF2-40B4-BE49-F238E27FC236}">
              <a16:creationId xmlns:a16="http://schemas.microsoft.com/office/drawing/2014/main" id="{E2F23CB2-FFAD-4A11-92D4-5EFD91186720}"/>
            </a:ext>
          </a:extLst>
        </xdr:cNvPr>
        <xdr:cNvSpPr txBox="1"/>
      </xdr:nvSpPr>
      <xdr:spPr>
        <a:xfrm>
          <a:off x="3582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9" name="n_2mainValue【図書館】&#10;有形固定資産減価償却率">
          <a:extLst>
            <a:ext uri="{FF2B5EF4-FFF2-40B4-BE49-F238E27FC236}">
              <a16:creationId xmlns:a16="http://schemas.microsoft.com/office/drawing/2014/main" id="{C58AF991-5FE8-4859-A5BC-397854DD0BA5}"/>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90" name="n_3mainValue【図書館】&#10;有形固定資産減価償却率">
          <a:extLst>
            <a:ext uri="{FF2B5EF4-FFF2-40B4-BE49-F238E27FC236}">
              <a16:creationId xmlns:a16="http://schemas.microsoft.com/office/drawing/2014/main" id="{464771B5-95AA-4FC1-B4A7-9F3137492B2A}"/>
            </a:ext>
          </a:extLst>
        </xdr:cNvPr>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91" name="n_4mainValue【図書館】&#10;有形固定資産減価償却率">
          <a:extLst>
            <a:ext uri="{FF2B5EF4-FFF2-40B4-BE49-F238E27FC236}">
              <a16:creationId xmlns:a16="http://schemas.microsoft.com/office/drawing/2014/main" id="{005CC0BD-2EDC-44FF-A4BD-5133B32F77A5}"/>
            </a:ext>
          </a:extLst>
        </xdr:cNvPr>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509AA3B-DDEA-410F-88F0-D41AFC2F27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FC7A631-D6AF-42BC-AA96-9EF3A5592C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BAE9D23-BB5F-4760-A90F-22F5FF9BD0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8AA912D-E081-420A-910F-45270736C5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4C0A704-A138-42B3-809E-FEA09F0BF9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02584A0-6CB5-4AC7-BE3F-0E06A4F51E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380DEFE-48A1-4041-BC74-21D08A54B9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BFB057-1687-4EFD-9CC7-0A9A85A495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D393D89-CABE-4DB3-8217-4AB30647E2C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29B684A-9E7E-41A3-9D8D-8969DABC67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726ABE77-2E6A-4B6C-AA83-80EA83BEBAE7}"/>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943ADF06-6628-4311-853B-60C3C3E1DD6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F1A002F-4279-43D4-8A61-723A19A760E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7AE9BE3-3849-4B30-AC23-89D961C1B3D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34A5E13A-F1A5-4A29-A138-DEF689EAC01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8E8C2A3-B429-4D99-87FB-6072611B871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57592C4-9E42-407B-A141-92CBFE0ED53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4A58BDD-19D8-40DC-9BB0-A4962990D3B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DAAB652-3488-4B22-9F59-70ED7C9509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E68B88E-07D3-44F2-A4E7-E7C9ABF8CE2F}"/>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7DAEE37D-0348-4772-A4DE-74532A1B3628}"/>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4F29778-AB3B-42E5-9D79-E15DB3A4A709}"/>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A22E8422-C261-4632-BEBF-1C9230947294}"/>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B9032278-1D28-4302-9616-2DA2622D2D6D}"/>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66EE2892-36FF-4282-9C29-BD7AFF41FF34}"/>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F7F606B-ECFE-4826-9FD3-DABB54A188BA}"/>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8629C0C8-C859-4A58-A7C0-DB5418DB5BCF}"/>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9" name="フローチャート: 判断 118">
          <a:extLst>
            <a:ext uri="{FF2B5EF4-FFF2-40B4-BE49-F238E27FC236}">
              <a16:creationId xmlns:a16="http://schemas.microsoft.com/office/drawing/2014/main" id="{464058B9-5C23-4961-8E4B-7419B48B8353}"/>
            </a:ext>
          </a:extLst>
        </xdr:cNvPr>
        <xdr:cNvSpPr/>
      </xdr:nvSpPr>
      <xdr:spPr>
        <a:xfrm>
          <a:off x="8699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0" name="フローチャート: 判断 119">
          <a:extLst>
            <a:ext uri="{FF2B5EF4-FFF2-40B4-BE49-F238E27FC236}">
              <a16:creationId xmlns:a16="http://schemas.microsoft.com/office/drawing/2014/main" id="{99310543-8E5D-4877-B2A6-2100D2B28814}"/>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21" name="フローチャート: 判断 120">
          <a:extLst>
            <a:ext uri="{FF2B5EF4-FFF2-40B4-BE49-F238E27FC236}">
              <a16:creationId xmlns:a16="http://schemas.microsoft.com/office/drawing/2014/main" id="{37D93767-339C-4D66-8165-91C46A3A88FF}"/>
            </a:ext>
          </a:extLst>
        </xdr:cNvPr>
        <xdr:cNvSpPr/>
      </xdr:nvSpPr>
      <xdr:spPr>
        <a:xfrm>
          <a:off x="6921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E9E7DC7-7033-4387-A084-FFBA3E3AD5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4F8DEE6-BA4A-43A1-BD34-DD6E1D1F6C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81A9325-56C1-4074-8720-AD42FD816F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7C5CD7-CEE4-4260-A10D-D35BE4D18E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71BC3E6-6E66-418A-BC76-53B7B5E6D9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7" name="楕円 126">
          <a:extLst>
            <a:ext uri="{FF2B5EF4-FFF2-40B4-BE49-F238E27FC236}">
              <a16:creationId xmlns:a16="http://schemas.microsoft.com/office/drawing/2014/main" id="{38C9256C-B062-4992-A5C8-D0D24479EF9A}"/>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28" name="【図書館】&#10;一人当たり面積該当値テキスト">
          <a:extLst>
            <a:ext uri="{FF2B5EF4-FFF2-40B4-BE49-F238E27FC236}">
              <a16:creationId xmlns:a16="http://schemas.microsoft.com/office/drawing/2014/main" id="{DD55F7C2-9B13-4F2B-9A07-7A41E2B20CF3}"/>
            </a:ext>
          </a:extLst>
        </xdr:cNvPr>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29" name="楕円 128">
          <a:extLst>
            <a:ext uri="{FF2B5EF4-FFF2-40B4-BE49-F238E27FC236}">
              <a16:creationId xmlns:a16="http://schemas.microsoft.com/office/drawing/2014/main" id="{40A8067C-55D9-47A7-9B7D-EB592DEB24CF}"/>
            </a:ext>
          </a:extLst>
        </xdr:cNvPr>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161925</xdr:rowOff>
    </xdr:from>
    <xdr:to>
      <xdr:col>55</xdr:col>
      <xdr:colOff>0</xdr:colOff>
      <xdr:row>38</xdr:row>
      <xdr:rowOff>167640</xdr:rowOff>
    </xdr:to>
    <xdr:cxnSp macro="">
      <xdr:nvCxnSpPr>
        <xdr:cNvPr id="130" name="直線コネクタ 129">
          <a:extLst>
            <a:ext uri="{FF2B5EF4-FFF2-40B4-BE49-F238E27FC236}">
              <a16:creationId xmlns:a16="http://schemas.microsoft.com/office/drawing/2014/main" id="{F24DD211-5811-4C8B-8628-ADEB93070784}"/>
            </a:ext>
          </a:extLst>
        </xdr:cNvPr>
        <xdr:cNvCxnSpPr/>
      </xdr:nvCxnSpPr>
      <xdr:spPr>
        <a:xfrm>
          <a:off x="9639300" y="66770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31" name="楕円 130">
          <a:extLst>
            <a:ext uri="{FF2B5EF4-FFF2-40B4-BE49-F238E27FC236}">
              <a16:creationId xmlns:a16="http://schemas.microsoft.com/office/drawing/2014/main" id="{E129805D-B383-4697-A9AC-757EED6FF690}"/>
            </a:ext>
          </a:extLst>
        </xdr:cNvPr>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38</xdr:row>
      <xdr:rowOff>161925</xdr:rowOff>
    </xdr:to>
    <xdr:cxnSp macro="">
      <xdr:nvCxnSpPr>
        <xdr:cNvPr id="132" name="直線コネクタ 131">
          <a:extLst>
            <a:ext uri="{FF2B5EF4-FFF2-40B4-BE49-F238E27FC236}">
              <a16:creationId xmlns:a16="http://schemas.microsoft.com/office/drawing/2014/main" id="{E0464A08-05DE-41AF-B4FE-34CE8F794F03}"/>
            </a:ext>
          </a:extLst>
        </xdr:cNvPr>
        <xdr:cNvCxnSpPr/>
      </xdr:nvCxnSpPr>
      <xdr:spPr>
        <a:xfrm>
          <a:off x="8750300" y="667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133" name="楕円 132">
          <a:extLst>
            <a:ext uri="{FF2B5EF4-FFF2-40B4-BE49-F238E27FC236}">
              <a16:creationId xmlns:a16="http://schemas.microsoft.com/office/drawing/2014/main" id="{78B58E5E-FDC5-4054-82EC-19ED811BACB1}"/>
            </a:ext>
          </a:extLst>
        </xdr:cNvPr>
        <xdr:cNvSpPr/>
      </xdr:nvSpPr>
      <xdr:spPr>
        <a:xfrm>
          <a:off x="781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38</xdr:row>
      <xdr:rowOff>161925</xdr:rowOff>
    </xdr:to>
    <xdr:cxnSp macro="">
      <xdr:nvCxnSpPr>
        <xdr:cNvPr id="134" name="直線コネクタ 133">
          <a:extLst>
            <a:ext uri="{FF2B5EF4-FFF2-40B4-BE49-F238E27FC236}">
              <a16:creationId xmlns:a16="http://schemas.microsoft.com/office/drawing/2014/main" id="{14400BB8-933C-49B3-9F15-CE08B277CBCC}"/>
            </a:ext>
          </a:extLst>
        </xdr:cNvPr>
        <xdr:cNvCxnSpPr/>
      </xdr:nvCxnSpPr>
      <xdr:spPr>
        <a:xfrm>
          <a:off x="7861300" y="667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105410</xdr:rowOff>
    </xdr:from>
    <xdr:to>
      <xdr:col>36</xdr:col>
      <xdr:colOff>165100</xdr:colOff>
      <xdr:row>39</xdr:row>
      <xdr:rowOff>35560</xdr:rowOff>
    </xdr:to>
    <xdr:sp macro="" textlink="">
      <xdr:nvSpPr>
        <xdr:cNvPr id="135" name="楕円 134">
          <a:extLst>
            <a:ext uri="{FF2B5EF4-FFF2-40B4-BE49-F238E27FC236}">
              <a16:creationId xmlns:a16="http://schemas.microsoft.com/office/drawing/2014/main" id="{D1E745D3-D22D-40D3-A617-26B8A0F63873}"/>
            </a:ext>
          </a:extLst>
        </xdr:cNvPr>
        <xdr:cNvSpPr/>
      </xdr:nvSpPr>
      <xdr:spPr>
        <a:xfrm>
          <a:off x="692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156210</xdr:rowOff>
    </xdr:from>
    <xdr:to>
      <xdr:col>41</xdr:col>
      <xdr:colOff>50800</xdr:colOff>
      <xdr:row>38</xdr:row>
      <xdr:rowOff>161925</xdr:rowOff>
    </xdr:to>
    <xdr:cxnSp macro="">
      <xdr:nvCxnSpPr>
        <xdr:cNvPr id="136" name="直線コネクタ 135">
          <a:extLst>
            <a:ext uri="{FF2B5EF4-FFF2-40B4-BE49-F238E27FC236}">
              <a16:creationId xmlns:a16="http://schemas.microsoft.com/office/drawing/2014/main" id="{C3A17CFE-2090-4655-AAAF-1672DD0D8033}"/>
            </a:ext>
          </a:extLst>
        </xdr:cNvPr>
        <xdr:cNvCxnSpPr/>
      </xdr:nvCxnSpPr>
      <xdr:spPr>
        <a:xfrm>
          <a:off x="6972300" y="6671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E44424E1-39BD-4EB8-9D4A-0C6C42919B73}"/>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140987</xdr:rowOff>
    </xdr:from>
    <xdr:ext cx="469744" cy="259045"/>
    <xdr:sp macro="" textlink="">
      <xdr:nvSpPr>
        <xdr:cNvPr id="138" name="n_2aveValue【図書館】&#10;一人当たり面積">
          <a:extLst>
            <a:ext uri="{FF2B5EF4-FFF2-40B4-BE49-F238E27FC236}">
              <a16:creationId xmlns:a16="http://schemas.microsoft.com/office/drawing/2014/main" id="{3CD85587-0AEE-43A9-965A-BDB8B67D549A}"/>
            </a:ext>
          </a:extLst>
        </xdr:cNvPr>
        <xdr:cNvSpPr txBox="1"/>
      </xdr:nvSpPr>
      <xdr:spPr>
        <a:xfrm>
          <a:off x="8515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39" name="n_3aveValue【図書館】&#10;一人当たり面積">
          <a:extLst>
            <a:ext uri="{FF2B5EF4-FFF2-40B4-BE49-F238E27FC236}">
              <a16:creationId xmlns:a16="http://schemas.microsoft.com/office/drawing/2014/main" id="{18EFE52A-3F3B-4B9E-B08D-7C855A32D6AC}"/>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158132</xdr:rowOff>
    </xdr:from>
    <xdr:ext cx="469744" cy="259045"/>
    <xdr:sp macro="" textlink="">
      <xdr:nvSpPr>
        <xdr:cNvPr id="140" name="n_4aveValue【図書館】&#10;一人当たり面積">
          <a:extLst>
            <a:ext uri="{FF2B5EF4-FFF2-40B4-BE49-F238E27FC236}">
              <a16:creationId xmlns:a16="http://schemas.microsoft.com/office/drawing/2014/main" id="{A847F20B-2D81-4CCC-9025-66FF32F90A16}"/>
            </a:ext>
          </a:extLst>
        </xdr:cNvPr>
        <xdr:cNvSpPr txBox="1"/>
      </xdr:nvSpPr>
      <xdr:spPr>
        <a:xfrm>
          <a:off x="6737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1" name="n_1mainValue【図書館】&#10;一人当たり面積">
          <a:extLst>
            <a:ext uri="{FF2B5EF4-FFF2-40B4-BE49-F238E27FC236}">
              <a16:creationId xmlns:a16="http://schemas.microsoft.com/office/drawing/2014/main" id="{411414C4-00E6-4F0A-BAAB-DC2F9F949229}"/>
            </a:ext>
          </a:extLst>
        </xdr:cNvPr>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57802</xdr:rowOff>
    </xdr:from>
    <xdr:ext cx="469744" cy="259045"/>
    <xdr:sp macro="" textlink="">
      <xdr:nvSpPr>
        <xdr:cNvPr id="142" name="n_2mainValue【図書館】&#10;一人当たり面積">
          <a:extLst>
            <a:ext uri="{FF2B5EF4-FFF2-40B4-BE49-F238E27FC236}">
              <a16:creationId xmlns:a16="http://schemas.microsoft.com/office/drawing/2014/main" id="{E3D90A11-D729-49A0-AC8B-703748C9FEBA}"/>
            </a:ext>
          </a:extLst>
        </xdr:cNvPr>
        <xdr:cNvSpPr txBox="1"/>
      </xdr:nvSpPr>
      <xdr:spPr>
        <a:xfrm>
          <a:off x="8515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57802</xdr:rowOff>
    </xdr:from>
    <xdr:ext cx="469744" cy="259045"/>
    <xdr:sp macro="" textlink="">
      <xdr:nvSpPr>
        <xdr:cNvPr id="143" name="n_3mainValue【図書館】&#10;一人当たり面積">
          <a:extLst>
            <a:ext uri="{FF2B5EF4-FFF2-40B4-BE49-F238E27FC236}">
              <a16:creationId xmlns:a16="http://schemas.microsoft.com/office/drawing/2014/main" id="{924C1D74-B2A3-43FB-9C6C-8179C70B7062}"/>
            </a:ext>
          </a:extLst>
        </xdr:cNvPr>
        <xdr:cNvSpPr txBox="1"/>
      </xdr:nvSpPr>
      <xdr:spPr>
        <a:xfrm>
          <a:off x="7626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52087</xdr:rowOff>
    </xdr:from>
    <xdr:ext cx="469744" cy="259045"/>
    <xdr:sp macro="" textlink="">
      <xdr:nvSpPr>
        <xdr:cNvPr id="144" name="n_4mainValue【図書館】&#10;一人当たり面積">
          <a:extLst>
            <a:ext uri="{FF2B5EF4-FFF2-40B4-BE49-F238E27FC236}">
              <a16:creationId xmlns:a16="http://schemas.microsoft.com/office/drawing/2014/main" id="{71FA240A-3652-400C-AC52-6C3BC2C25C2D}"/>
            </a:ext>
          </a:extLst>
        </xdr:cNvPr>
        <xdr:cNvSpPr txBox="1"/>
      </xdr:nvSpPr>
      <xdr:spPr>
        <a:xfrm>
          <a:off x="6737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25FB611-588C-43F3-B394-9CF6AF57C4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B15CEA4-A5B1-4FD6-9F1E-3DC043C7CE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2399317-48BA-4A68-8753-5699CDEA68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01D15C9-CA01-4D29-B977-C50F0DF30F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672A0F86-C1C1-48F8-BFE5-7D8F3EC0F3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7FC4A884-33E7-401A-ADB2-E48EBF4C5A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85CB869-710A-48F3-8CB2-9383731146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688CD568-910A-4D65-B91E-5D750AC109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9BF0CDD-2BCD-4B09-9587-A72060E9CC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E16EAA0-F0C8-4022-8AAF-4CD2FDEC41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6D090220-BFC6-47CD-B5AB-B2AF2814C4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823039D-DD47-4176-8314-89F0E3C913B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8474E9E-AE27-4CCC-BBBE-0F984832A8C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53AB46B2-051A-48A2-BAE3-44E03744429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8092B756-12C8-4CEC-B49A-14C5C7CF95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349A256-1481-4650-BA0A-3549BB961BB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7E623EFB-106B-48FE-BF2C-C73101936CC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8D05446-62CD-45C9-A1B2-8D8F41CBB2A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D2B39A24-65A4-41A9-B089-54780E7D9F6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26BAB706-0581-4487-9466-9C0CAC0998A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1F2B09A7-2B92-47F2-A87F-8C0835F9458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F845727-3144-45D7-8694-1D9F2731E0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B848D0AC-8188-4B57-872B-F7EF60CB639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E0FD1B9-6C73-443C-A074-633BDB8952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CD1EDA75-10FD-4344-9881-F751E94A2F7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E185B0E8-A117-4FC4-926E-F0C115BBC79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41C1F136-CE41-4787-A106-C413779CEEA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FD5CEB4-408D-491A-8F57-F642AE2FF3A3}"/>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7DAAF30D-CCCD-43A7-AA64-F118EFE8FA4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7CC5BA2D-5B4E-45A3-9F23-4BF26931BDC3}"/>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2EBF2C26-EF33-4FFB-87AD-0514B0E50DEF}"/>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24CB0637-6109-4C8F-A3F8-FC04D68A4CD4}"/>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7" name="フローチャート: 判断 176">
          <a:extLst>
            <a:ext uri="{FF2B5EF4-FFF2-40B4-BE49-F238E27FC236}">
              <a16:creationId xmlns:a16="http://schemas.microsoft.com/office/drawing/2014/main" id="{D0F00E36-E7D0-48F5-AA63-B6F1129DF756}"/>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a:extLst>
            <a:ext uri="{FF2B5EF4-FFF2-40B4-BE49-F238E27FC236}">
              <a16:creationId xmlns:a16="http://schemas.microsoft.com/office/drawing/2014/main" id="{92A95804-B507-41B0-9AA8-9EF3420CB0C1}"/>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9" name="フローチャート: 判断 178">
          <a:extLst>
            <a:ext uri="{FF2B5EF4-FFF2-40B4-BE49-F238E27FC236}">
              <a16:creationId xmlns:a16="http://schemas.microsoft.com/office/drawing/2014/main" id="{423770A3-E19D-439F-9386-3BC91B540DAF}"/>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2A723AD-B55D-4585-A1AF-68B705D0D6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E305FB-ACFD-4496-B5F1-3B753DF68F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AF4C545-5927-404C-A18C-0411B5F24F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DDB4FAF-04B3-481F-8AC5-162D9DD134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9E7CCF9-D404-4F74-80B9-3C26CD2E70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10160</xdr:rowOff>
    </xdr:from>
    <xdr:to>
      <xdr:col>24</xdr:col>
      <xdr:colOff>114300</xdr:colOff>
      <xdr:row>57</xdr:row>
      <xdr:rowOff>111760</xdr:rowOff>
    </xdr:to>
    <xdr:sp macro="" textlink="">
      <xdr:nvSpPr>
        <xdr:cNvPr id="185" name="楕円 184">
          <a:extLst>
            <a:ext uri="{FF2B5EF4-FFF2-40B4-BE49-F238E27FC236}">
              <a16:creationId xmlns:a16="http://schemas.microsoft.com/office/drawing/2014/main" id="{A36B4458-1386-4DC0-88DF-48478CC4F22B}"/>
            </a:ext>
          </a:extLst>
        </xdr:cNvPr>
        <xdr:cNvSpPr/>
      </xdr:nvSpPr>
      <xdr:spPr>
        <a:xfrm>
          <a:off x="4584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33037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44D7C25E-F828-4FCD-BB4C-234DA1DB7E2C}"/>
            </a:ext>
          </a:extLst>
        </xdr:cNvPr>
        <xdr:cNvSpPr txBox="1"/>
      </xdr:nvSpPr>
      <xdr:spPr>
        <a:xfrm>
          <a:off x="4673600"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113030</xdr:rowOff>
    </xdr:from>
    <xdr:to>
      <xdr:col>20</xdr:col>
      <xdr:colOff>38100</xdr:colOff>
      <xdr:row>57</xdr:row>
      <xdr:rowOff>43180</xdr:rowOff>
    </xdr:to>
    <xdr:sp macro="" textlink="">
      <xdr:nvSpPr>
        <xdr:cNvPr id="187" name="楕円 186">
          <a:extLst>
            <a:ext uri="{FF2B5EF4-FFF2-40B4-BE49-F238E27FC236}">
              <a16:creationId xmlns:a16="http://schemas.microsoft.com/office/drawing/2014/main" id="{A0BB5186-20AE-4BC7-80FC-A718702F1D23}"/>
            </a:ext>
          </a:extLst>
        </xdr:cNvPr>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163830</xdr:rowOff>
    </xdr:from>
    <xdr:to>
      <xdr:col>24</xdr:col>
      <xdr:colOff>63500</xdr:colOff>
      <xdr:row>57</xdr:row>
      <xdr:rowOff>60960</xdr:rowOff>
    </xdr:to>
    <xdr:cxnSp macro="">
      <xdr:nvCxnSpPr>
        <xdr:cNvPr id="188" name="直線コネクタ 187">
          <a:extLst>
            <a:ext uri="{FF2B5EF4-FFF2-40B4-BE49-F238E27FC236}">
              <a16:creationId xmlns:a16="http://schemas.microsoft.com/office/drawing/2014/main" id="{D0A5CF58-4A6B-4878-99C4-82985EDC9205}"/>
            </a:ext>
          </a:extLst>
        </xdr:cNvPr>
        <xdr:cNvCxnSpPr/>
      </xdr:nvCxnSpPr>
      <xdr:spPr>
        <a:xfrm>
          <a:off x="3797300" y="97650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44450</xdr:rowOff>
    </xdr:from>
    <xdr:to>
      <xdr:col>15</xdr:col>
      <xdr:colOff>101600</xdr:colOff>
      <xdr:row>56</xdr:row>
      <xdr:rowOff>146050</xdr:rowOff>
    </xdr:to>
    <xdr:sp macro="" textlink="">
      <xdr:nvSpPr>
        <xdr:cNvPr id="189" name="楕円 188">
          <a:extLst>
            <a:ext uri="{FF2B5EF4-FFF2-40B4-BE49-F238E27FC236}">
              <a16:creationId xmlns:a16="http://schemas.microsoft.com/office/drawing/2014/main" id="{D96B4596-0DDB-42E3-91FF-1F0C66B6B9EA}"/>
            </a:ext>
          </a:extLst>
        </xdr:cNvPr>
        <xdr:cNvSpPr/>
      </xdr:nvSpPr>
      <xdr:spPr>
        <a:xfrm>
          <a:off x="2857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95250</xdr:rowOff>
    </xdr:from>
    <xdr:to>
      <xdr:col>19</xdr:col>
      <xdr:colOff>177800</xdr:colOff>
      <xdr:row>56</xdr:row>
      <xdr:rowOff>163830</xdr:rowOff>
    </xdr:to>
    <xdr:cxnSp macro="">
      <xdr:nvCxnSpPr>
        <xdr:cNvPr id="190" name="直線コネクタ 189">
          <a:extLst>
            <a:ext uri="{FF2B5EF4-FFF2-40B4-BE49-F238E27FC236}">
              <a16:creationId xmlns:a16="http://schemas.microsoft.com/office/drawing/2014/main" id="{7F82A120-799A-40B0-AA96-90F82AB50B74}"/>
            </a:ext>
          </a:extLst>
        </xdr:cNvPr>
        <xdr:cNvCxnSpPr/>
      </xdr:nvCxnSpPr>
      <xdr:spPr>
        <a:xfrm>
          <a:off x="2908300" y="9696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147320</xdr:rowOff>
    </xdr:from>
    <xdr:to>
      <xdr:col>10</xdr:col>
      <xdr:colOff>165100</xdr:colOff>
      <xdr:row>56</xdr:row>
      <xdr:rowOff>77470</xdr:rowOff>
    </xdr:to>
    <xdr:sp macro="" textlink="">
      <xdr:nvSpPr>
        <xdr:cNvPr id="191" name="楕円 190">
          <a:extLst>
            <a:ext uri="{FF2B5EF4-FFF2-40B4-BE49-F238E27FC236}">
              <a16:creationId xmlns:a16="http://schemas.microsoft.com/office/drawing/2014/main" id="{77F26E32-9AEF-4055-A3F6-66532CE33C4F}"/>
            </a:ext>
          </a:extLst>
        </xdr:cNvPr>
        <xdr:cNvSpPr/>
      </xdr:nvSpPr>
      <xdr:spPr>
        <a:xfrm>
          <a:off x="1968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26670</xdr:rowOff>
    </xdr:from>
    <xdr:to>
      <xdr:col>15</xdr:col>
      <xdr:colOff>50800</xdr:colOff>
      <xdr:row>56</xdr:row>
      <xdr:rowOff>95250</xdr:rowOff>
    </xdr:to>
    <xdr:cxnSp macro="">
      <xdr:nvCxnSpPr>
        <xdr:cNvPr id="192" name="直線コネクタ 191">
          <a:extLst>
            <a:ext uri="{FF2B5EF4-FFF2-40B4-BE49-F238E27FC236}">
              <a16:creationId xmlns:a16="http://schemas.microsoft.com/office/drawing/2014/main" id="{EF9545A6-5BDE-4B12-ADBF-847E8CF102B6}"/>
            </a:ext>
          </a:extLst>
        </xdr:cNvPr>
        <xdr:cNvCxnSpPr/>
      </xdr:nvCxnSpPr>
      <xdr:spPr>
        <a:xfrm>
          <a:off x="2019300" y="9627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78740</xdr:rowOff>
    </xdr:from>
    <xdr:to>
      <xdr:col>6</xdr:col>
      <xdr:colOff>38100</xdr:colOff>
      <xdr:row>56</xdr:row>
      <xdr:rowOff>8890</xdr:rowOff>
    </xdr:to>
    <xdr:sp macro="" textlink="">
      <xdr:nvSpPr>
        <xdr:cNvPr id="193" name="楕円 192">
          <a:extLst>
            <a:ext uri="{FF2B5EF4-FFF2-40B4-BE49-F238E27FC236}">
              <a16:creationId xmlns:a16="http://schemas.microsoft.com/office/drawing/2014/main" id="{C7C123D1-3220-4DD3-8DD9-24465C962678}"/>
            </a:ext>
          </a:extLst>
        </xdr:cNvPr>
        <xdr:cNvSpPr/>
      </xdr:nvSpPr>
      <xdr:spPr>
        <a:xfrm>
          <a:off x="1079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129540</xdr:rowOff>
    </xdr:from>
    <xdr:to>
      <xdr:col>10</xdr:col>
      <xdr:colOff>114300</xdr:colOff>
      <xdr:row>56</xdr:row>
      <xdr:rowOff>26670</xdr:rowOff>
    </xdr:to>
    <xdr:cxnSp macro="">
      <xdr:nvCxnSpPr>
        <xdr:cNvPr id="194" name="直線コネクタ 193">
          <a:extLst>
            <a:ext uri="{FF2B5EF4-FFF2-40B4-BE49-F238E27FC236}">
              <a16:creationId xmlns:a16="http://schemas.microsoft.com/office/drawing/2014/main" id="{F86B7DAA-C339-426A-BD40-6279AF692D87}"/>
            </a:ext>
          </a:extLst>
        </xdr:cNvPr>
        <xdr:cNvCxnSpPr/>
      </xdr:nvCxnSpPr>
      <xdr:spPr>
        <a:xfrm>
          <a:off x="1130300" y="9559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ADFD251F-71EA-4B13-8427-8DA9FA37CFC6}"/>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6" name="n_2aveValue【体育館・プール】&#10;有形固定資産減価償却率">
          <a:extLst>
            <a:ext uri="{FF2B5EF4-FFF2-40B4-BE49-F238E27FC236}">
              <a16:creationId xmlns:a16="http://schemas.microsoft.com/office/drawing/2014/main" id="{962BB775-BFFF-4945-8825-3FF82AE94003}"/>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体育館・プール】&#10;有形固定資産減価償却率">
          <a:extLst>
            <a:ext uri="{FF2B5EF4-FFF2-40B4-BE49-F238E27FC236}">
              <a16:creationId xmlns:a16="http://schemas.microsoft.com/office/drawing/2014/main" id="{9A54EFCF-D128-4945-9B49-FD50250B9F47}"/>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98" name="n_4aveValue【体育館・プール】&#10;有形固定資産減価償却率">
          <a:extLst>
            <a:ext uri="{FF2B5EF4-FFF2-40B4-BE49-F238E27FC236}">
              <a16:creationId xmlns:a16="http://schemas.microsoft.com/office/drawing/2014/main" id="{E294685D-6213-4098-98B4-BB4E63761406}"/>
            </a:ext>
          </a:extLst>
        </xdr:cNvPr>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59707</xdr:rowOff>
    </xdr:from>
    <xdr:ext cx="405111" cy="259045"/>
    <xdr:sp macro="" textlink="">
      <xdr:nvSpPr>
        <xdr:cNvPr id="199" name="n_1mainValue【体育館・プール】&#10;有形固定資産減価償却率">
          <a:extLst>
            <a:ext uri="{FF2B5EF4-FFF2-40B4-BE49-F238E27FC236}">
              <a16:creationId xmlns:a16="http://schemas.microsoft.com/office/drawing/2014/main" id="{023BF220-3B02-4B12-B7AF-DB0652BF4A51}"/>
            </a:ext>
          </a:extLst>
        </xdr:cNvPr>
        <xdr:cNvSpPr txBox="1"/>
      </xdr:nvSpPr>
      <xdr:spPr>
        <a:xfrm>
          <a:off x="3582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162577</xdr:rowOff>
    </xdr:from>
    <xdr:ext cx="405111" cy="259045"/>
    <xdr:sp macro="" textlink="">
      <xdr:nvSpPr>
        <xdr:cNvPr id="200" name="n_2mainValue【体育館・プール】&#10;有形固定資産減価償却率">
          <a:extLst>
            <a:ext uri="{FF2B5EF4-FFF2-40B4-BE49-F238E27FC236}">
              <a16:creationId xmlns:a16="http://schemas.microsoft.com/office/drawing/2014/main" id="{388A2ACD-3F9B-4431-AEF1-EFB51C79E70B}"/>
            </a:ext>
          </a:extLst>
        </xdr:cNvPr>
        <xdr:cNvSpPr txBox="1"/>
      </xdr:nvSpPr>
      <xdr:spPr>
        <a:xfrm>
          <a:off x="2705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93997</xdr:rowOff>
    </xdr:from>
    <xdr:ext cx="405111" cy="259045"/>
    <xdr:sp macro="" textlink="">
      <xdr:nvSpPr>
        <xdr:cNvPr id="201" name="n_3mainValue【体育館・プール】&#10;有形固定資産減価償却率">
          <a:extLst>
            <a:ext uri="{FF2B5EF4-FFF2-40B4-BE49-F238E27FC236}">
              <a16:creationId xmlns:a16="http://schemas.microsoft.com/office/drawing/2014/main" id="{C5AC1461-6AB1-434B-BECF-6BA20F80E8ED}"/>
            </a:ext>
          </a:extLst>
        </xdr:cNvPr>
        <xdr:cNvSpPr txBox="1"/>
      </xdr:nvSpPr>
      <xdr:spPr>
        <a:xfrm>
          <a:off x="1816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25417</xdr:rowOff>
    </xdr:from>
    <xdr:ext cx="405111" cy="259045"/>
    <xdr:sp macro="" textlink="">
      <xdr:nvSpPr>
        <xdr:cNvPr id="202" name="n_4mainValue【体育館・プール】&#10;有形固定資産減価償却率">
          <a:extLst>
            <a:ext uri="{FF2B5EF4-FFF2-40B4-BE49-F238E27FC236}">
              <a16:creationId xmlns:a16="http://schemas.microsoft.com/office/drawing/2014/main" id="{560DCB01-8BFC-412B-9C1C-6CCE90B48C5D}"/>
            </a:ext>
          </a:extLst>
        </xdr:cNvPr>
        <xdr:cNvSpPr txBox="1"/>
      </xdr:nvSpPr>
      <xdr:spPr>
        <a:xfrm>
          <a:off x="927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137F1DD-3AAE-4DE3-80A6-4A7C65E686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E0CC520-9BE2-4DE3-A46A-CB14F2EF3E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56F284E-ADC6-4F38-B12C-7368C77019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10E3C89-9475-40E7-B3F3-BA93F3FC91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501CC5F-A204-45DB-A750-2AF596B371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3516AB5-0F39-443F-9843-8AD3279234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42BA180-EA26-4867-B0B2-542040FDBA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74770D3-CE10-4E4F-ABA8-E83D2F858E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55D6A99-C5C3-457F-B89C-D88A16602B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46253CA-4A3C-4747-8D62-20C7680C31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AF5715DA-D394-4727-88F6-D257186EA89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D5798568-2693-43EA-A0EA-E75268BC0BA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64F59698-E53D-46A7-82A3-BC09EB0CE63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C89583D4-CD13-4743-AEA0-C21F124FA9B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9BAC36EE-0346-4F90-BC93-E09768B8D2C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26BC7D72-BD69-425F-B680-8F401D0857D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9387C027-923A-4677-9427-7E107919B3F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30B195D-2B83-416F-8BDA-8BEABF57D4E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1F5AA6A8-008E-4F91-8ABE-CF07D1E1B47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D6461BC2-4746-45CA-846F-4CE45210B4C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C9A6236-37FA-4225-AA4C-5ED7CE711C0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137C79E5-4E8A-48C0-9B0B-7872587343E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CCDB847-D1EC-47CC-864A-3A6F5D9D84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398AA10-17BF-48A7-8689-53483C86F94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17CE031-C819-4E60-9F44-D14F11F1D6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6742B4A9-CA12-4FF9-B0E4-6C175FA833B8}"/>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69244CFE-DED3-4B6A-9D6E-B908ABAAA0D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4719433B-0A72-4C77-BB04-AFB71643FF97}"/>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66BA9C33-DE03-4762-A188-15E5DCB8EFB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B657E48B-3E03-4513-B202-1C64E1369C07}"/>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1538FC8B-8D3E-405E-9A51-94560A465DEC}"/>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2B2729DA-9DA3-41A0-A810-2B746A565FF7}"/>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2604FF92-B586-440B-80F4-8579CFD22E48}"/>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36" name="フローチャート: 判断 235">
          <a:extLst>
            <a:ext uri="{FF2B5EF4-FFF2-40B4-BE49-F238E27FC236}">
              <a16:creationId xmlns:a16="http://schemas.microsoft.com/office/drawing/2014/main" id="{29EFD895-5F55-4BFB-B317-6CD092B3D6B3}"/>
            </a:ext>
          </a:extLst>
        </xdr:cNvPr>
        <xdr:cNvSpPr/>
      </xdr:nvSpPr>
      <xdr:spPr>
        <a:xfrm>
          <a:off x="86995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37" name="フローチャート: 判断 236">
          <a:extLst>
            <a:ext uri="{FF2B5EF4-FFF2-40B4-BE49-F238E27FC236}">
              <a16:creationId xmlns:a16="http://schemas.microsoft.com/office/drawing/2014/main" id="{6B2328B9-3EB6-4282-95BD-96C32FC3B1C8}"/>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8" name="フローチャート: 判断 237">
          <a:extLst>
            <a:ext uri="{FF2B5EF4-FFF2-40B4-BE49-F238E27FC236}">
              <a16:creationId xmlns:a16="http://schemas.microsoft.com/office/drawing/2014/main" id="{4FA8531E-F3E9-4F69-A56C-2B1B268E411B}"/>
            </a:ext>
          </a:extLst>
        </xdr:cNvPr>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E21EAE7-E6FF-40A6-922A-8C724E145A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18778E-34F2-4B81-B341-8A981314FB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D81C9F-DD3C-402E-8EEB-D641A8E24A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5699A1-06FA-4B3D-8AC8-DD105EBF25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71A0866-B276-4F5D-A4B2-7A60D57299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159838</xdr:rowOff>
    </xdr:from>
    <xdr:to>
      <xdr:col>55</xdr:col>
      <xdr:colOff>50800</xdr:colOff>
      <xdr:row>63</xdr:row>
      <xdr:rowOff>89988</xdr:rowOff>
    </xdr:to>
    <xdr:sp macro="" textlink="">
      <xdr:nvSpPr>
        <xdr:cNvPr id="244" name="楕円 243">
          <a:extLst>
            <a:ext uri="{FF2B5EF4-FFF2-40B4-BE49-F238E27FC236}">
              <a16:creationId xmlns:a16="http://schemas.microsoft.com/office/drawing/2014/main" id="{A00E66DD-91B6-4963-95AA-4D87F5270626}"/>
            </a:ext>
          </a:extLst>
        </xdr:cNvPr>
        <xdr:cNvSpPr/>
      </xdr:nvSpPr>
      <xdr:spPr>
        <a:xfrm>
          <a:off x="10426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11265</xdr:rowOff>
    </xdr:from>
    <xdr:ext cx="469744" cy="259045"/>
    <xdr:sp macro="" textlink="">
      <xdr:nvSpPr>
        <xdr:cNvPr id="245" name="【体育館・プール】&#10;一人当たり面積該当値テキスト">
          <a:extLst>
            <a:ext uri="{FF2B5EF4-FFF2-40B4-BE49-F238E27FC236}">
              <a16:creationId xmlns:a16="http://schemas.microsoft.com/office/drawing/2014/main" id="{55F4AD8A-6854-4AC8-A11D-3E479A42C406}"/>
            </a:ext>
          </a:extLst>
        </xdr:cNvPr>
        <xdr:cNvSpPr txBox="1"/>
      </xdr:nvSpPr>
      <xdr:spPr>
        <a:xfrm>
          <a:off x="10515600" y="106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159838</xdr:rowOff>
    </xdr:from>
    <xdr:to>
      <xdr:col>50</xdr:col>
      <xdr:colOff>165100</xdr:colOff>
      <xdr:row>63</xdr:row>
      <xdr:rowOff>89988</xdr:rowOff>
    </xdr:to>
    <xdr:sp macro="" textlink="">
      <xdr:nvSpPr>
        <xdr:cNvPr id="246" name="楕円 245">
          <a:extLst>
            <a:ext uri="{FF2B5EF4-FFF2-40B4-BE49-F238E27FC236}">
              <a16:creationId xmlns:a16="http://schemas.microsoft.com/office/drawing/2014/main" id="{89B65306-5A1F-42C8-B039-082F5A232BB5}"/>
            </a:ext>
          </a:extLst>
        </xdr:cNvPr>
        <xdr:cNvSpPr/>
      </xdr:nvSpPr>
      <xdr:spPr>
        <a:xfrm>
          <a:off x="9588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39188</xdr:rowOff>
    </xdr:from>
    <xdr:to>
      <xdr:col>55</xdr:col>
      <xdr:colOff>0</xdr:colOff>
      <xdr:row>63</xdr:row>
      <xdr:rowOff>39188</xdr:rowOff>
    </xdr:to>
    <xdr:cxnSp macro="">
      <xdr:nvCxnSpPr>
        <xdr:cNvPr id="247" name="直線コネクタ 246">
          <a:extLst>
            <a:ext uri="{FF2B5EF4-FFF2-40B4-BE49-F238E27FC236}">
              <a16:creationId xmlns:a16="http://schemas.microsoft.com/office/drawing/2014/main" id="{C3A49938-F300-4538-9AC4-FBCEBB1CAADB}"/>
            </a:ext>
          </a:extLst>
        </xdr:cNvPr>
        <xdr:cNvCxnSpPr/>
      </xdr:nvCxnSpPr>
      <xdr:spPr>
        <a:xfrm>
          <a:off x="9639300" y="10840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158206</xdr:rowOff>
    </xdr:from>
    <xdr:to>
      <xdr:col>46</xdr:col>
      <xdr:colOff>38100</xdr:colOff>
      <xdr:row>63</xdr:row>
      <xdr:rowOff>88356</xdr:rowOff>
    </xdr:to>
    <xdr:sp macro="" textlink="">
      <xdr:nvSpPr>
        <xdr:cNvPr id="248" name="楕円 247">
          <a:extLst>
            <a:ext uri="{FF2B5EF4-FFF2-40B4-BE49-F238E27FC236}">
              <a16:creationId xmlns:a16="http://schemas.microsoft.com/office/drawing/2014/main" id="{ACD788F8-819C-43DB-958A-71261F0C3193}"/>
            </a:ext>
          </a:extLst>
        </xdr:cNvPr>
        <xdr:cNvSpPr/>
      </xdr:nvSpPr>
      <xdr:spPr>
        <a:xfrm>
          <a:off x="8699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37556</xdr:rowOff>
    </xdr:from>
    <xdr:to>
      <xdr:col>50</xdr:col>
      <xdr:colOff>114300</xdr:colOff>
      <xdr:row>63</xdr:row>
      <xdr:rowOff>39188</xdr:rowOff>
    </xdr:to>
    <xdr:cxnSp macro="">
      <xdr:nvCxnSpPr>
        <xdr:cNvPr id="249" name="直線コネクタ 248">
          <a:extLst>
            <a:ext uri="{FF2B5EF4-FFF2-40B4-BE49-F238E27FC236}">
              <a16:creationId xmlns:a16="http://schemas.microsoft.com/office/drawing/2014/main" id="{BD0FD7AA-79DA-4317-AA70-F7BFC4DD013A}"/>
            </a:ext>
          </a:extLst>
        </xdr:cNvPr>
        <xdr:cNvCxnSpPr/>
      </xdr:nvCxnSpPr>
      <xdr:spPr>
        <a:xfrm>
          <a:off x="8750300" y="1083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50" name="楕円 249">
          <a:extLst>
            <a:ext uri="{FF2B5EF4-FFF2-40B4-BE49-F238E27FC236}">
              <a16:creationId xmlns:a16="http://schemas.microsoft.com/office/drawing/2014/main" id="{66D793B4-D93C-465A-834E-C2418CF83511}"/>
            </a:ext>
          </a:extLst>
        </xdr:cNvPr>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37556</xdr:rowOff>
    </xdr:to>
    <xdr:cxnSp macro="">
      <xdr:nvCxnSpPr>
        <xdr:cNvPr id="251" name="直線コネクタ 250">
          <a:extLst>
            <a:ext uri="{FF2B5EF4-FFF2-40B4-BE49-F238E27FC236}">
              <a16:creationId xmlns:a16="http://schemas.microsoft.com/office/drawing/2014/main" id="{60F80436-FC36-4419-935E-12CFD4D21812}"/>
            </a:ext>
          </a:extLst>
        </xdr:cNvPr>
        <xdr:cNvCxnSpPr/>
      </xdr:nvCxnSpPr>
      <xdr:spPr>
        <a:xfrm>
          <a:off x="7861300" y="108356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153307</xdr:rowOff>
    </xdr:from>
    <xdr:to>
      <xdr:col>36</xdr:col>
      <xdr:colOff>165100</xdr:colOff>
      <xdr:row>63</xdr:row>
      <xdr:rowOff>83457</xdr:rowOff>
    </xdr:to>
    <xdr:sp macro="" textlink="">
      <xdr:nvSpPr>
        <xdr:cNvPr id="252" name="楕円 251">
          <a:extLst>
            <a:ext uri="{FF2B5EF4-FFF2-40B4-BE49-F238E27FC236}">
              <a16:creationId xmlns:a16="http://schemas.microsoft.com/office/drawing/2014/main" id="{BE9F9254-FD64-4774-B8AD-671FC980A6BE}"/>
            </a:ext>
          </a:extLst>
        </xdr:cNvPr>
        <xdr:cNvSpPr/>
      </xdr:nvSpPr>
      <xdr:spPr>
        <a:xfrm>
          <a:off x="6921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32657</xdr:rowOff>
    </xdr:from>
    <xdr:to>
      <xdr:col>41</xdr:col>
      <xdr:colOff>50800</xdr:colOff>
      <xdr:row>63</xdr:row>
      <xdr:rowOff>34290</xdr:rowOff>
    </xdr:to>
    <xdr:cxnSp macro="">
      <xdr:nvCxnSpPr>
        <xdr:cNvPr id="253" name="直線コネクタ 252">
          <a:extLst>
            <a:ext uri="{FF2B5EF4-FFF2-40B4-BE49-F238E27FC236}">
              <a16:creationId xmlns:a16="http://schemas.microsoft.com/office/drawing/2014/main" id="{C19F2712-A4F1-4062-A3CC-F78ED3AA03B0}"/>
            </a:ext>
          </a:extLst>
        </xdr:cNvPr>
        <xdr:cNvCxnSpPr/>
      </xdr:nvCxnSpPr>
      <xdr:spPr>
        <a:xfrm>
          <a:off x="6972300" y="108340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3BC141F9-0B2A-4264-A749-B6A8472CA374}"/>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55" name="n_2aveValue【体育館・プール】&#10;一人当たり面積">
          <a:extLst>
            <a:ext uri="{FF2B5EF4-FFF2-40B4-BE49-F238E27FC236}">
              <a16:creationId xmlns:a16="http://schemas.microsoft.com/office/drawing/2014/main" id="{B926774D-80FA-4A73-A364-362641EB39DF}"/>
            </a:ext>
          </a:extLst>
        </xdr:cNvPr>
        <xdr:cNvSpPr txBox="1"/>
      </xdr:nvSpPr>
      <xdr:spPr>
        <a:xfrm>
          <a:off x="8515427" y="104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56" name="n_3aveValue【体育館・プール】&#10;一人当たり面積">
          <a:extLst>
            <a:ext uri="{FF2B5EF4-FFF2-40B4-BE49-F238E27FC236}">
              <a16:creationId xmlns:a16="http://schemas.microsoft.com/office/drawing/2014/main" id="{AAAF84B5-4F69-400B-A7DA-75C859DFBF02}"/>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7" name="n_4aveValue【体育館・プール】&#10;一人当たり面積">
          <a:extLst>
            <a:ext uri="{FF2B5EF4-FFF2-40B4-BE49-F238E27FC236}">
              <a16:creationId xmlns:a16="http://schemas.microsoft.com/office/drawing/2014/main" id="{F5664D37-51E2-45D1-8FB9-28344EC054D5}"/>
            </a:ext>
          </a:extLst>
        </xdr:cNvPr>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106515</xdr:rowOff>
    </xdr:from>
    <xdr:ext cx="469744" cy="259045"/>
    <xdr:sp macro="" textlink="">
      <xdr:nvSpPr>
        <xdr:cNvPr id="258" name="n_1mainValue【体育館・プール】&#10;一人当たり面積">
          <a:extLst>
            <a:ext uri="{FF2B5EF4-FFF2-40B4-BE49-F238E27FC236}">
              <a16:creationId xmlns:a16="http://schemas.microsoft.com/office/drawing/2014/main" id="{E41FA1E1-0CE4-4471-9247-9BC44A995E03}"/>
            </a:ext>
          </a:extLst>
        </xdr:cNvPr>
        <xdr:cNvSpPr txBox="1"/>
      </xdr:nvSpPr>
      <xdr:spPr>
        <a:xfrm>
          <a:off x="9391727" y="105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79483</xdr:rowOff>
    </xdr:from>
    <xdr:ext cx="469744" cy="259045"/>
    <xdr:sp macro="" textlink="">
      <xdr:nvSpPr>
        <xdr:cNvPr id="259" name="n_2mainValue【体育館・プール】&#10;一人当たり面積">
          <a:extLst>
            <a:ext uri="{FF2B5EF4-FFF2-40B4-BE49-F238E27FC236}">
              <a16:creationId xmlns:a16="http://schemas.microsoft.com/office/drawing/2014/main" id="{5D80A662-0250-4A17-A9E9-3B457271B6B4}"/>
            </a:ext>
          </a:extLst>
        </xdr:cNvPr>
        <xdr:cNvSpPr txBox="1"/>
      </xdr:nvSpPr>
      <xdr:spPr>
        <a:xfrm>
          <a:off x="8515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60" name="n_3mainValue【体育館・プール】&#10;一人当たり面積">
          <a:extLst>
            <a:ext uri="{FF2B5EF4-FFF2-40B4-BE49-F238E27FC236}">
              <a16:creationId xmlns:a16="http://schemas.microsoft.com/office/drawing/2014/main" id="{59DC4982-D8AA-499D-A021-81F6AFC3F99D}"/>
            </a:ext>
          </a:extLst>
        </xdr:cNvPr>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74584</xdr:rowOff>
    </xdr:from>
    <xdr:ext cx="469744" cy="259045"/>
    <xdr:sp macro="" textlink="">
      <xdr:nvSpPr>
        <xdr:cNvPr id="261" name="n_4mainValue【体育館・プール】&#10;一人当たり面積">
          <a:extLst>
            <a:ext uri="{FF2B5EF4-FFF2-40B4-BE49-F238E27FC236}">
              <a16:creationId xmlns:a16="http://schemas.microsoft.com/office/drawing/2014/main" id="{85F90CE8-E6F0-41A7-8AB2-8EB26F316E0F}"/>
            </a:ext>
          </a:extLst>
        </xdr:cNvPr>
        <xdr:cNvSpPr txBox="1"/>
      </xdr:nvSpPr>
      <xdr:spPr>
        <a:xfrm>
          <a:off x="6737427" y="108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DBAA31A-5F74-4D4D-BA5C-1ABE1DD487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DF32A7C-A0F0-4E3C-8E64-56A8D26A94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E7CF9EF-4E96-4BED-A682-9A492FABB7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09D28FA-09F4-44D1-BAE9-D2DFEC9AD0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7EA9EF4-673B-4A6F-B6FC-E7445C32B6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D3AEF67-6724-4A0A-B2FA-A4414C2BE0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82898D6-E870-41AA-A3C8-EEEC25EF2E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B9BB860-6CEF-4727-8364-F9940B358A4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8CE9CAFE-DE63-4553-9123-9F1C7CBEB0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FE91CB39-E0EC-410D-8DCA-A0B7154567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1C5180D3-E25A-4A1F-9215-F9F2081774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96AFE027-2BD5-459D-A630-64B8679291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23410001-FD3E-4C90-87C8-1BEF3C5BFB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83CAE5E6-8267-4C5C-B724-9225ADA47B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C47AC6FF-BDB6-4B10-87EB-2885717100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55621354-0E73-4A0F-985D-3B1F36E73B5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63C4C572-D866-46C5-8245-0D56BFCDE2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59B4151F-D12B-4E1A-A1F8-DDD0B93BD2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ABDC71BD-F0E4-4996-9C30-C12FA7F448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8A9A1187-26DE-4C11-931C-1717B50DD8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F706144-F805-44B2-A1D2-E18F98C5FA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DC98C540-8AA5-4EF1-9536-3FB4291930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8B5B880E-89BB-4EF1-80B1-D35BE1FEBB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42975F-A77F-4D7E-83EF-E36BE1FB5AB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EB7CDB08-D886-42C6-A0AD-57158CACCB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7A3B11F9-7A84-4B08-9B90-95F0693181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B9796DA2-47C2-4FCF-A5D0-A27918740D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BA2A32B6-B673-4DF7-83DE-FBA686FA7B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7E3EB3A2-929B-41F3-B63F-26A8F50EE1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1882313B-8680-4135-B48B-0776877B10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6A3C3F17-0EAD-4646-AB37-4B7306E5B4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A3B89263-ADBD-4A2E-9A51-B3BD2593C7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396602B3-6844-4144-935D-3F0E3736F9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94250730-4A38-4D75-8BAE-D4A7A2148A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F741B120-F7A1-420D-95A1-475C51BBBF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6970F98E-08BF-4C73-B250-588C9890A8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C0423034-50C3-460E-8686-B44132345B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30909052-C40B-4F40-B412-3225282248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C1543125-5DC5-4688-884D-A0330B95BC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6039753E-216C-4E96-BFC0-866B6B7C302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8A300FC0-1E7E-4691-B26B-106A6C54CA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7F46E884-F23A-4587-A344-6EC8383555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CF2C7BCA-0A63-4B8F-A4D4-694F0EB19A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BC1E1DC2-1DCD-4C9C-813B-81F3B945DCA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5E8A19B0-0B67-445E-87EE-268D8C7D570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446B7BB7-6FA7-403E-87F9-6F3C932D88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64C67527-2F9A-4E07-8E49-B9C2A60E9A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677795C7-7521-4890-B4E5-C63D5AA4E8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1BE009E0-21BF-4167-95EC-ED3080BD926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1C9E479F-47AD-4C66-881C-BFB700068F5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44FC9F48-E99D-4F4F-9F94-D44EA945AB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2E8DFFD-AD47-4354-8E83-DF825C16D93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828E61F4-BDD8-4965-BC3F-28E457C257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8BEBA2BE-03F5-4ED3-954D-FE6EEDDA442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C98AE88A-AE4A-415F-B54D-DF71F688629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F41FB11E-F6F4-43F8-A6EB-E877E1F80D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64C5D6E8-936C-4F95-B1A2-F0C9261616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319" name="直線コネクタ 318">
          <a:extLst>
            <a:ext uri="{FF2B5EF4-FFF2-40B4-BE49-F238E27FC236}">
              <a16:creationId xmlns:a16="http://schemas.microsoft.com/office/drawing/2014/main" id="{41D2BF7C-9D65-4ACE-8B22-95174F40C428}"/>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C8536E33-F16D-4707-A1EA-22360C7CFAE6}"/>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21" name="直線コネクタ 320">
          <a:extLst>
            <a:ext uri="{FF2B5EF4-FFF2-40B4-BE49-F238E27FC236}">
              <a16:creationId xmlns:a16="http://schemas.microsoft.com/office/drawing/2014/main" id="{23043D4E-66E7-4151-8A0F-0B76AA1D52F8}"/>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FC458283-B0F8-42C7-A8A3-8A9C19D13229}"/>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646BDF5A-F96A-43E2-8597-C526E2A6EBB3}"/>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72E6FDEA-58FE-4D41-90C7-483CAC08A71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5" name="フローチャート: 判断 324">
          <a:extLst>
            <a:ext uri="{FF2B5EF4-FFF2-40B4-BE49-F238E27FC236}">
              <a16:creationId xmlns:a16="http://schemas.microsoft.com/office/drawing/2014/main" id="{2FB5ADF6-8C0E-4D69-B92E-B8AF4574B73D}"/>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326" name="フローチャート: 判断 325">
          <a:extLst>
            <a:ext uri="{FF2B5EF4-FFF2-40B4-BE49-F238E27FC236}">
              <a16:creationId xmlns:a16="http://schemas.microsoft.com/office/drawing/2014/main" id="{33A6C855-F7EC-4172-A467-9E0004E1E7E4}"/>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327" name="フローチャート: 判断 326">
          <a:extLst>
            <a:ext uri="{FF2B5EF4-FFF2-40B4-BE49-F238E27FC236}">
              <a16:creationId xmlns:a16="http://schemas.microsoft.com/office/drawing/2014/main" id="{5A19F974-FF14-42DD-920D-6D4FF35218E4}"/>
            </a:ext>
          </a:extLst>
        </xdr:cNvPr>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28" name="フローチャート: 判断 327">
          <a:extLst>
            <a:ext uri="{FF2B5EF4-FFF2-40B4-BE49-F238E27FC236}">
              <a16:creationId xmlns:a16="http://schemas.microsoft.com/office/drawing/2014/main" id="{BBAE65FB-75BB-4CBE-99A2-BC326D03B60C}"/>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329" name="フローチャート: 判断 328">
          <a:extLst>
            <a:ext uri="{FF2B5EF4-FFF2-40B4-BE49-F238E27FC236}">
              <a16:creationId xmlns:a16="http://schemas.microsoft.com/office/drawing/2014/main" id="{CD3C5C50-BCA2-4332-BCEC-E4D437DC452B}"/>
            </a:ext>
          </a:extLst>
        </xdr:cNvPr>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94F2E0D-5BFA-4ACB-A4CF-BA03478555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BC21D16-27CE-453F-A309-F0054A500C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04C79CD-7591-4930-925F-85C0729F00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A754793-D9D6-4D08-8766-9E47493E00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2B796E50-CDDA-411B-A780-9F21AD9997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58057</xdr:rowOff>
    </xdr:from>
    <xdr:to>
      <xdr:col>85</xdr:col>
      <xdr:colOff>177800</xdr:colOff>
      <xdr:row>40</xdr:row>
      <xdr:rowOff>159657</xdr:rowOff>
    </xdr:to>
    <xdr:sp macro="" textlink="">
      <xdr:nvSpPr>
        <xdr:cNvPr id="335" name="楕円 334">
          <a:extLst>
            <a:ext uri="{FF2B5EF4-FFF2-40B4-BE49-F238E27FC236}">
              <a16:creationId xmlns:a16="http://schemas.microsoft.com/office/drawing/2014/main" id="{FD643F6C-0753-4AFC-8384-D9FEC687F8B6}"/>
            </a:ext>
          </a:extLst>
        </xdr:cNvPr>
        <xdr:cNvSpPr/>
      </xdr:nvSpPr>
      <xdr:spPr>
        <a:xfrm>
          <a:off x="16268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36484</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8529EF84-4882-4B70-9099-B76B8487F10B}"/>
            </a:ext>
          </a:extLst>
        </xdr:cNvPr>
        <xdr:cNvSpPr txBox="1"/>
      </xdr:nvSpPr>
      <xdr:spPr>
        <a:xfrm>
          <a:off x="16357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337" name="楕円 336">
          <a:extLst>
            <a:ext uri="{FF2B5EF4-FFF2-40B4-BE49-F238E27FC236}">
              <a16:creationId xmlns:a16="http://schemas.microsoft.com/office/drawing/2014/main" id="{2A50FA7E-F65A-405F-99CC-60FCBF311A50}"/>
            </a:ext>
          </a:extLst>
        </xdr:cNvPr>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108857</xdr:rowOff>
    </xdr:to>
    <xdr:cxnSp macro="">
      <xdr:nvCxnSpPr>
        <xdr:cNvPr id="338" name="直線コネクタ 337">
          <a:extLst>
            <a:ext uri="{FF2B5EF4-FFF2-40B4-BE49-F238E27FC236}">
              <a16:creationId xmlns:a16="http://schemas.microsoft.com/office/drawing/2014/main" id="{BCCF8479-BBDA-41A4-B9DC-7725522729F1}"/>
            </a:ext>
          </a:extLst>
        </xdr:cNvPr>
        <xdr:cNvCxnSpPr/>
      </xdr:nvCxnSpPr>
      <xdr:spPr>
        <a:xfrm>
          <a:off x="15481300" y="69586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38463</xdr:rowOff>
    </xdr:from>
    <xdr:to>
      <xdr:col>76</xdr:col>
      <xdr:colOff>165100</xdr:colOff>
      <xdr:row>40</xdr:row>
      <xdr:rowOff>140063</xdr:rowOff>
    </xdr:to>
    <xdr:sp macro="" textlink="">
      <xdr:nvSpPr>
        <xdr:cNvPr id="339" name="楕円 338">
          <a:extLst>
            <a:ext uri="{FF2B5EF4-FFF2-40B4-BE49-F238E27FC236}">
              <a16:creationId xmlns:a16="http://schemas.microsoft.com/office/drawing/2014/main" id="{8570F737-C24E-4559-A804-08D68B46F502}"/>
            </a:ext>
          </a:extLst>
        </xdr:cNvPr>
        <xdr:cNvSpPr/>
      </xdr:nvSpPr>
      <xdr:spPr>
        <a:xfrm>
          <a:off x="14541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89263</xdr:rowOff>
    </xdr:from>
    <xdr:to>
      <xdr:col>81</xdr:col>
      <xdr:colOff>50800</xdr:colOff>
      <xdr:row>40</xdr:row>
      <xdr:rowOff>100693</xdr:rowOff>
    </xdr:to>
    <xdr:cxnSp macro="">
      <xdr:nvCxnSpPr>
        <xdr:cNvPr id="340" name="直線コネクタ 339">
          <a:extLst>
            <a:ext uri="{FF2B5EF4-FFF2-40B4-BE49-F238E27FC236}">
              <a16:creationId xmlns:a16="http://schemas.microsoft.com/office/drawing/2014/main" id="{03B79192-ED12-4AAC-906E-8A8E78C00F62}"/>
            </a:ext>
          </a:extLst>
        </xdr:cNvPr>
        <xdr:cNvCxnSpPr/>
      </xdr:nvCxnSpPr>
      <xdr:spPr>
        <a:xfrm>
          <a:off x="14592300" y="69472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341" name="楕円 340">
          <a:extLst>
            <a:ext uri="{FF2B5EF4-FFF2-40B4-BE49-F238E27FC236}">
              <a16:creationId xmlns:a16="http://schemas.microsoft.com/office/drawing/2014/main" id="{86800A7A-F66B-458F-A6D8-621B06225953}"/>
            </a:ext>
          </a:extLst>
        </xdr:cNvPr>
        <xdr:cNvSpPr/>
      </xdr:nvSpPr>
      <xdr:spPr>
        <a:xfrm>
          <a:off x="1365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89263</xdr:rowOff>
    </xdr:to>
    <xdr:cxnSp macro="">
      <xdr:nvCxnSpPr>
        <xdr:cNvPr id="342" name="直線コネクタ 341">
          <a:extLst>
            <a:ext uri="{FF2B5EF4-FFF2-40B4-BE49-F238E27FC236}">
              <a16:creationId xmlns:a16="http://schemas.microsoft.com/office/drawing/2014/main" id="{08C978C5-9224-4EFE-B735-5A02D2A0D879}"/>
            </a:ext>
          </a:extLst>
        </xdr:cNvPr>
        <xdr:cNvCxnSpPr/>
      </xdr:nvCxnSpPr>
      <xdr:spPr>
        <a:xfrm>
          <a:off x="13703300" y="69178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xdr:rowOff>
    </xdr:from>
    <xdr:to>
      <xdr:col>67</xdr:col>
      <xdr:colOff>101600</xdr:colOff>
      <xdr:row>40</xdr:row>
      <xdr:rowOff>109038</xdr:rowOff>
    </xdr:to>
    <xdr:sp macro="" textlink="">
      <xdr:nvSpPr>
        <xdr:cNvPr id="343" name="楕円 342">
          <a:extLst>
            <a:ext uri="{FF2B5EF4-FFF2-40B4-BE49-F238E27FC236}">
              <a16:creationId xmlns:a16="http://schemas.microsoft.com/office/drawing/2014/main" id="{6CD88D6D-836D-44FF-91D6-C8C7C1EBD690}"/>
            </a:ext>
          </a:extLst>
        </xdr:cNvPr>
        <xdr:cNvSpPr/>
      </xdr:nvSpPr>
      <xdr:spPr>
        <a:xfrm>
          <a:off x="12763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58238</xdr:rowOff>
    </xdr:from>
    <xdr:to>
      <xdr:col>71</xdr:col>
      <xdr:colOff>177800</xdr:colOff>
      <xdr:row>40</xdr:row>
      <xdr:rowOff>59872</xdr:rowOff>
    </xdr:to>
    <xdr:cxnSp macro="">
      <xdr:nvCxnSpPr>
        <xdr:cNvPr id="344" name="直線コネクタ 343">
          <a:extLst>
            <a:ext uri="{FF2B5EF4-FFF2-40B4-BE49-F238E27FC236}">
              <a16:creationId xmlns:a16="http://schemas.microsoft.com/office/drawing/2014/main" id="{7A7F02A4-96A9-413E-AAB6-358BDF71EFCF}"/>
            </a:ext>
          </a:extLst>
        </xdr:cNvPr>
        <xdr:cNvCxnSpPr/>
      </xdr:nvCxnSpPr>
      <xdr:spPr>
        <a:xfrm>
          <a:off x="12814300" y="69162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ACA16EF7-2168-4FD5-A35D-3D9BD41953F8}"/>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7C61D158-D5BE-432B-9270-2C54FD594907}"/>
            </a:ext>
          </a:extLst>
        </xdr:cNvPr>
        <xdr:cNvSpPr txBox="1"/>
      </xdr:nvSpPr>
      <xdr:spPr>
        <a:xfrm>
          <a:off x="14389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F0689F42-4C96-4868-9CC8-6F64A0887592}"/>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B42CB304-C475-4CF4-92AE-CB8CED43F42C}"/>
            </a:ext>
          </a:extLst>
        </xdr:cNvPr>
        <xdr:cNvSpPr txBox="1"/>
      </xdr:nvSpPr>
      <xdr:spPr>
        <a:xfrm>
          <a:off x="12611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7EE26D07-7D36-43DB-8FBC-74F68B0F56D6}"/>
            </a:ext>
          </a:extLst>
        </xdr:cNvPr>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131190</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43BA5E51-B5EE-4B09-9F02-4B42CB9E64F4}"/>
            </a:ext>
          </a:extLst>
        </xdr:cNvPr>
        <xdr:cNvSpPr txBox="1"/>
      </xdr:nvSpPr>
      <xdr:spPr>
        <a:xfrm>
          <a:off x="14389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51D69543-C821-4102-8978-0D2C9C4A324E}"/>
            </a:ext>
          </a:extLst>
        </xdr:cNvPr>
        <xdr:cNvSpPr txBox="1"/>
      </xdr:nvSpPr>
      <xdr:spPr>
        <a:xfrm>
          <a:off x="13500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100165</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F51A060F-4464-4006-8218-F081E2E61AC0}"/>
            </a:ext>
          </a:extLst>
        </xdr:cNvPr>
        <xdr:cNvSpPr txBox="1"/>
      </xdr:nvSpPr>
      <xdr:spPr>
        <a:xfrm>
          <a:off x="12611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6BFB3855-37A7-48F9-A306-E65743C7D8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E28A3029-0560-4B39-AC73-402AC3CA35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3FBE7B9-0E5B-4648-BC1A-B5B310ED78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EC1B0C67-6542-48E8-A754-07B96B146D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1108485-8F84-46BA-B435-382EBFE6B3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9306A848-B926-4624-9709-4045613C62C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FA9278E2-CDEE-45ED-9B88-FD14FE2C5B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16BE6849-8BC5-4B4E-B40D-426E68B77B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4D4BAE17-3EEA-40AA-B698-4F0ED9763C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23A9C961-2BEF-4846-9FEE-0599A11768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2961F810-4460-4C2A-AAF2-EABFC9D25DB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59EB58E5-7AB1-4306-BA5C-0A0CDE73D72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FA76BB89-B702-467A-9E21-BB8F5B0D0F2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A2FCBDB5-C827-49D2-B8BB-3C2C80F6BFD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2992A7F3-A816-4CFA-940A-FAC1059B40F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61EF88F4-AB0A-45CC-8518-278FAFDD1B8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A9301CCA-F035-4ED1-9CF1-33BFEACDDF6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BC315F7B-EB23-419C-8E1C-6A607763E88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1D228C31-7BF2-4F65-96E8-FE1217D672B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7F6D7866-C901-4146-95D5-3C0C30E720D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1CE58320-DD86-4715-8A26-F0ADCCA042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282A7840-D0DF-4D46-8919-39B33F0EA78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217E9D34-DE2C-4251-A774-A4C71DE24F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376" name="直線コネクタ 375">
          <a:extLst>
            <a:ext uri="{FF2B5EF4-FFF2-40B4-BE49-F238E27FC236}">
              <a16:creationId xmlns:a16="http://schemas.microsoft.com/office/drawing/2014/main" id="{E92E2473-2C87-499C-8504-BAB1A2F12C2B}"/>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0E4DF8AD-7B2D-44E1-874F-BBE9B8520E4D}"/>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378" name="直線コネクタ 377">
          <a:extLst>
            <a:ext uri="{FF2B5EF4-FFF2-40B4-BE49-F238E27FC236}">
              <a16:creationId xmlns:a16="http://schemas.microsoft.com/office/drawing/2014/main" id="{BD59BD65-41B2-4E97-91D9-866AC78E9B1C}"/>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740B97F9-C2CE-4CE9-9469-BA064F9C825C}"/>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380" name="直線コネクタ 379">
          <a:extLst>
            <a:ext uri="{FF2B5EF4-FFF2-40B4-BE49-F238E27FC236}">
              <a16:creationId xmlns:a16="http://schemas.microsoft.com/office/drawing/2014/main" id="{535D7E34-CAA4-4103-857F-A6D6B4F124A3}"/>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BD119114-886E-456E-904B-86D290DA193B}"/>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382" name="フローチャート: 判断 381">
          <a:extLst>
            <a:ext uri="{FF2B5EF4-FFF2-40B4-BE49-F238E27FC236}">
              <a16:creationId xmlns:a16="http://schemas.microsoft.com/office/drawing/2014/main" id="{0E4D9D47-BCD0-4200-8F41-F042275F6C44}"/>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383" name="フローチャート: 判断 382">
          <a:extLst>
            <a:ext uri="{FF2B5EF4-FFF2-40B4-BE49-F238E27FC236}">
              <a16:creationId xmlns:a16="http://schemas.microsoft.com/office/drawing/2014/main" id="{3D92E331-12D6-490B-89C2-736720E5F92F}"/>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153691</xdr:rowOff>
    </xdr:from>
    <xdr:to>
      <xdr:col>107</xdr:col>
      <xdr:colOff>101600</xdr:colOff>
      <xdr:row>41</xdr:row>
      <xdr:rowOff>83841</xdr:rowOff>
    </xdr:to>
    <xdr:sp macro="" textlink="">
      <xdr:nvSpPr>
        <xdr:cNvPr id="384" name="フローチャート: 判断 383">
          <a:extLst>
            <a:ext uri="{FF2B5EF4-FFF2-40B4-BE49-F238E27FC236}">
              <a16:creationId xmlns:a16="http://schemas.microsoft.com/office/drawing/2014/main" id="{F56493A2-EB30-4AFC-831B-8AB10FA4618F}"/>
            </a:ext>
          </a:extLst>
        </xdr:cNvPr>
        <xdr:cNvSpPr/>
      </xdr:nvSpPr>
      <xdr:spPr>
        <a:xfrm>
          <a:off x="20383500" y="701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160231</xdr:rowOff>
    </xdr:from>
    <xdr:to>
      <xdr:col>102</xdr:col>
      <xdr:colOff>165100</xdr:colOff>
      <xdr:row>41</xdr:row>
      <xdr:rowOff>90381</xdr:rowOff>
    </xdr:to>
    <xdr:sp macro="" textlink="">
      <xdr:nvSpPr>
        <xdr:cNvPr id="385" name="フローチャート: 判断 384">
          <a:extLst>
            <a:ext uri="{FF2B5EF4-FFF2-40B4-BE49-F238E27FC236}">
              <a16:creationId xmlns:a16="http://schemas.microsoft.com/office/drawing/2014/main" id="{DF8F01EA-2D62-4E6A-9EE7-7321C7177D83}"/>
            </a:ext>
          </a:extLst>
        </xdr:cNvPr>
        <xdr:cNvSpPr/>
      </xdr:nvSpPr>
      <xdr:spPr>
        <a:xfrm>
          <a:off x="19494500" y="701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167570</xdr:rowOff>
    </xdr:from>
    <xdr:to>
      <xdr:col>98</xdr:col>
      <xdr:colOff>38100</xdr:colOff>
      <xdr:row>41</xdr:row>
      <xdr:rowOff>97720</xdr:rowOff>
    </xdr:to>
    <xdr:sp macro="" textlink="">
      <xdr:nvSpPr>
        <xdr:cNvPr id="386" name="フローチャート: 判断 385">
          <a:extLst>
            <a:ext uri="{FF2B5EF4-FFF2-40B4-BE49-F238E27FC236}">
              <a16:creationId xmlns:a16="http://schemas.microsoft.com/office/drawing/2014/main" id="{8EC1C639-DA1A-4809-9F87-5C0E572B84CB}"/>
            </a:ext>
          </a:extLst>
        </xdr:cNvPr>
        <xdr:cNvSpPr/>
      </xdr:nvSpPr>
      <xdr:spPr>
        <a:xfrm>
          <a:off x="18605500" y="70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5FBA252-7E6C-4FFC-BDEB-A042892E3E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9C71F87-EB1B-444A-9F69-01DDE72DDC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B355D14-B99E-49D1-A928-816D82B018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C81E3B24-E00D-40DD-ADDD-37C0F07660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BC4C216-5C38-4DD6-901B-4891764307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43450</xdr:rowOff>
    </xdr:from>
    <xdr:to>
      <xdr:col>116</xdr:col>
      <xdr:colOff>114300</xdr:colOff>
      <xdr:row>40</xdr:row>
      <xdr:rowOff>145050</xdr:rowOff>
    </xdr:to>
    <xdr:sp macro="" textlink="">
      <xdr:nvSpPr>
        <xdr:cNvPr id="392" name="楕円 391">
          <a:extLst>
            <a:ext uri="{FF2B5EF4-FFF2-40B4-BE49-F238E27FC236}">
              <a16:creationId xmlns:a16="http://schemas.microsoft.com/office/drawing/2014/main" id="{1F02F8C0-F183-451E-9B42-FA614045AF05}"/>
            </a:ext>
          </a:extLst>
        </xdr:cNvPr>
        <xdr:cNvSpPr/>
      </xdr:nvSpPr>
      <xdr:spPr>
        <a:xfrm>
          <a:off x="22110700" y="69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66327</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1A31B94B-3D34-4D3D-8596-286883F68C4F}"/>
            </a:ext>
          </a:extLst>
        </xdr:cNvPr>
        <xdr:cNvSpPr txBox="1"/>
      </xdr:nvSpPr>
      <xdr:spPr>
        <a:xfrm>
          <a:off x="22199600" y="675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51045</xdr:rowOff>
    </xdr:from>
    <xdr:to>
      <xdr:col>112</xdr:col>
      <xdr:colOff>38100</xdr:colOff>
      <xdr:row>40</xdr:row>
      <xdr:rowOff>152645</xdr:rowOff>
    </xdr:to>
    <xdr:sp macro="" textlink="">
      <xdr:nvSpPr>
        <xdr:cNvPr id="394" name="楕円 393">
          <a:extLst>
            <a:ext uri="{FF2B5EF4-FFF2-40B4-BE49-F238E27FC236}">
              <a16:creationId xmlns:a16="http://schemas.microsoft.com/office/drawing/2014/main" id="{ED1C80CB-13A5-4609-84C2-E942D083FEC2}"/>
            </a:ext>
          </a:extLst>
        </xdr:cNvPr>
        <xdr:cNvSpPr/>
      </xdr:nvSpPr>
      <xdr:spPr>
        <a:xfrm>
          <a:off x="21272500" y="69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94250</xdr:rowOff>
    </xdr:from>
    <xdr:to>
      <xdr:col>116</xdr:col>
      <xdr:colOff>63500</xdr:colOff>
      <xdr:row>40</xdr:row>
      <xdr:rowOff>101845</xdr:rowOff>
    </xdr:to>
    <xdr:cxnSp macro="">
      <xdr:nvCxnSpPr>
        <xdr:cNvPr id="395" name="直線コネクタ 394">
          <a:extLst>
            <a:ext uri="{FF2B5EF4-FFF2-40B4-BE49-F238E27FC236}">
              <a16:creationId xmlns:a16="http://schemas.microsoft.com/office/drawing/2014/main" id="{E0AA703B-BFAE-4E9B-BEAE-488E59D0BBFE}"/>
            </a:ext>
          </a:extLst>
        </xdr:cNvPr>
        <xdr:cNvCxnSpPr/>
      </xdr:nvCxnSpPr>
      <xdr:spPr>
        <a:xfrm flipV="1">
          <a:off x="21323300" y="6952250"/>
          <a:ext cx="8382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51374</xdr:rowOff>
    </xdr:from>
    <xdr:to>
      <xdr:col>107</xdr:col>
      <xdr:colOff>101600</xdr:colOff>
      <xdr:row>40</xdr:row>
      <xdr:rowOff>152974</xdr:rowOff>
    </xdr:to>
    <xdr:sp macro="" textlink="">
      <xdr:nvSpPr>
        <xdr:cNvPr id="396" name="楕円 395">
          <a:extLst>
            <a:ext uri="{FF2B5EF4-FFF2-40B4-BE49-F238E27FC236}">
              <a16:creationId xmlns:a16="http://schemas.microsoft.com/office/drawing/2014/main" id="{4ADC32B2-5E31-4E0E-A7CC-D53DD37AC241}"/>
            </a:ext>
          </a:extLst>
        </xdr:cNvPr>
        <xdr:cNvSpPr/>
      </xdr:nvSpPr>
      <xdr:spPr>
        <a:xfrm>
          <a:off x="20383500" y="69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101845</xdr:rowOff>
    </xdr:from>
    <xdr:to>
      <xdr:col>111</xdr:col>
      <xdr:colOff>177800</xdr:colOff>
      <xdr:row>40</xdr:row>
      <xdr:rowOff>102174</xdr:rowOff>
    </xdr:to>
    <xdr:cxnSp macro="">
      <xdr:nvCxnSpPr>
        <xdr:cNvPr id="397" name="直線コネクタ 396">
          <a:extLst>
            <a:ext uri="{FF2B5EF4-FFF2-40B4-BE49-F238E27FC236}">
              <a16:creationId xmlns:a16="http://schemas.microsoft.com/office/drawing/2014/main" id="{DCFE2189-C988-49FB-9B34-C900D9D9F6E7}"/>
            </a:ext>
          </a:extLst>
        </xdr:cNvPr>
        <xdr:cNvCxnSpPr/>
      </xdr:nvCxnSpPr>
      <xdr:spPr>
        <a:xfrm flipV="1">
          <a:off x="20434300" y="6959845"/>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42699</xdr:rowOff>
    </xdr:from>
    <xdr:to>
      <xdr:col>102</xdr:col>
      <xdr:colOff>165100</xdr:colOff>
      <xdr:row>40</xdr:row>
      <xdr:rowOff>144299</xdr:rowOff>
    </xdr:to>
    <xdr:sp macro="" textlink="">
      <xdr:nvSpPr>
        <xdr:cNvPr id="398" name="楕円 397">
          <a:extLst>
            <a:ext uri="{FF2B5EF4-FFF2-40B4-BE49-F238E27FC236}">
              <a16:creationId xmlns:a16="http://schemas.microsoft.com/office/drawing/2014/main" id="{6949ED41-8FA8-4339-AFF4-D28ED57F7424}"/>
            </a:ext>
          </a:extLst>
        </xdr:cNvPr>
        <xdr:cNvSpPr/>
      </xdr:nvSpPr>
      <xdr:spPr>
        <a:xfrm>
          <a:off x="19494500" y="69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93499</xdr:rowOff>
    </xdr:from>
    <xdr:to>
      <xdr:col>107</xdr:col>
      <xdr:colOff>50800</xdr:colOff>
      <xdr:row>40</xdr:row>
      <xdr:rowOff>102174</xdr:rowOff>
    </xdr:to>
    <xdr:cxnSp macro="">
      <xdr:nvCxnSpPr>
        <xdr:cNvPr id="399" name="直線コネクタ 398">
          <a:extLst>
            <a:ext uri="{FF2B5EF4-FFF2-40B4-BE49-F238E27FC236}">
              <a16:creationId xmlns:a16="http://schemas.microsoft.com/office/drawing/2014/main" id="{0768981C-5616-4620-8A9E-6D97C53AE1BB}"/>
            </a:ext>
          </a:extLst>
        </xdr:cNvPr>
        <xdr:cNvCxnSpPr/>
      </xdr:nvCxnSpPr>
      <xdr:spPr>
        <a:xfrm>
          <a:off x="19545300" y="6951499"/>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43760</xdr:rowOff>
    </xdr:from>
    <xdr:to>
      <xdr:col>98</xdr:col>
      <xdr:colOff>38100</xdr:colOff>
      <xdr:row>40</xdr:row>
      <xdr:rowOff>145360</xdr:rowOff>
    </xdr:to>
    <xdr:sp macro="" textlink="">
      <xdr:nvSpPr>
        <xdr:cNvPr id="400" name="楕円 399">
          <a:extLst>
            <a:ext uri="{FF2B5EF4-FFF2-40B4-BE49-F238E27FC236}">
              <a16:creationId xmlns:a16="http://schemas.microsoft.com/office/drawing/2014/main" id="{FABAF92B-DF13-419A-B29D-2A3496BB6667}"/>
            </a:ext>
          </a:extLst>
        </xdr:cNvPr>
        <xdr:cNvSpPr/>
      </xdr:nvSpPr>
      <xdr:spPr>
        <a:xfrm>
          <a:off x="18605500" y="69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93499</xdr:rowOff>
    </xdr:from>
    <xdr:to>
      <xdr:col>102</xdr:col>
      <xdr:colOff>114300</xdr:colOff>
      <xdr:row>40</xdr:row>
      <xdr:rowOff>94560</xdr:rowOff>
    </xdr:to>
    <xdr:cxnSp macro="">
      <xdr:nvCxnSpPr>
        <xdr:cNvPr id="401" name="直線コネクタ 400">
          <a:extLst>
            <a:ext uri="{FF2B5EF4-FFF2-40B4-BE49-F238E27FC236}">
              <a16:creationId xmlns:a16="http://schemas.microsoft.com/office/drawing/2014/main" id="{CF6DA12C-C820-4164-98FF-E59B28B4B3AA}"/>
            </a:ext>
          </a:extLst>
        </xdr:cNvPr>
        <xdr:cNvCxnSpPr/>
      </xdr:nvCxnSpPr>
      <xdr:spPr>
        <a:xfrm flipV="1">
          <a:off x="18656300" y="695149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5132560A-FBD7-43FA-AD84-9C74DCFC1924}"/>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74968</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6019647C-5306-45BD-ACBE-0F6480E4A35D}"/>
            </a:ext>
          </a:extLst>
        </xdr:cNvPr>
        <xdr:cNvSpPr txBox="1"/>
      </xdr:nvSpPr>
      <xdr:spPr>
        <a:xfrm>
          <a:off x="20167111" y="71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81508</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25CA1326-97E1-446B-BE1F-17A041D51981}"/>
            </a:ext>
          </a:extLst>
        </xdr:cNvPr>
        <xdr:cNvSpPr txBox="1"/>
      </xdr:nvSpPr>
      <xdr:spPr>
        <a:xfrm>
          <a:off x="19278111" y="71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88847</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9B7DBBCE-C377-45D0-8EDF-43B759E53CD0}"/>
            </a:ext>
          </a:extLst>
        </xdr:cNvPr>
        <xdr:cNvSpPr txBox="1"/>
      </xdr:nvSpPr>
      <xdr:spPr>
        <a:xfrm>
          <a:off x="18389111" y="7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169172</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3C13ED50-11CB-430A-AF8D-C411C2169408}"/>
            </a:ext>
          </a:extLst>
        </xdr:cNvPr>
        <xdr:cNvSpPr txBox="1"/>
      </xdr:nvSpPr>
      <xdr:spPr>
        <a:xfrm>
          <a:off x="21011095" y="668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169501</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20D7D6D5-0FC9-41EC-9955-2241CE4E6402}"/>
            </a:ext>
          </a:extLst>
        </xdr:cNvPr>
        <xdr:cNvSpPr txBox="1"/>
      </xdr:nvSpPr>
      <xdr:spPr>
        <a:xfrm>
          <a:off x="20134795" y="66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160826</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2728CF48-BAFA-4FFA-A80A-EF2057B9DED4}"/>
            </a:ext>
          </a:extLst>
        </xdr:cNvPr>
        <xdr:cNvSpPr txBox="1"/>
      </xdr:nvSpPr>
      <xdr:spPr>
        <a:xfrm>
          <a:off x="19245795" y="667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161887</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51658482-882F-4452-9C03-006DDB606733}"/>
            </a:ext>
          </a:extLst>
        </xdr:cNvPr>
        <xdr:cNvSpPr txBox="1"/>
      </xdr:nvSpPr>
      <xdr:spPr>
        <a:xfrm>
          <a:off x="18356795" y="667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56C12BD0-D94B-4464-9F16-297F4FC2D1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4956A93A-BD8B-41A5-9371-039C7C923D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6661651D-0020-4886-80C2-B67B1BC94B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80655EF-CD4A-4E0E-9FD5-E69EE5BA77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4EE1B27-221B-4E41-AE96-CEEA7D680D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E07B9E11-2084-42A0-A3E8-F4B27D6491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F3C9EC0B-A3A5-4F12-A169-FA7BEDADDE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E7F418C6-878A-4A5D-9E57-6E35CDA08B4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B5DC397C-5C52-4577-A229-BE26F3E48F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9A06CBF-880B-415F-974B-A78E84AC7D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A5A71849-1579-4898-B2D4-207AC3C55B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736957D1-128D-4E43-B43C-AD3E62AA21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ABD504EB-A38A-42E8-9308-74418F3997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41FE9E09-BC09-4F68-BF7F-D1C9EA1134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D9D73B1F-708E-44F3-A558-06F4DCBC0E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11A119D6-1D8D-4432-A751-11EFE7D45E7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85297D7C-D8E4-41D7-9140-7F87FFC8AC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BC6F731-A58F-40E6-A6D2-D01BBD637E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29A995A8-607A-4DFC-9DD0-1FB64FBF6D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DBE6147A-544F-4717-B30E-679262B395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8FA38BC6-8EAA-4176-9B31-71A4BF5BB5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FF31F048-D32A-487E-BE57-312BA8793F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45FAEDAB-C940-4B8A-9679-D7A3EF37C8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23CF405F-6E70-488C-A084-77CA01820C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AA497638-DC5A-44BB-AA7C-5942551E8F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49B72D30-2440-446C-BFA7-2F772F92FF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94F5BEA0-C14A-42B1-9F4C-AECE4A2C19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AB47EA67-45DE-4EE4-B10D-BE81BAE95B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EF1D2CC4-CFB7-48D8-ACC6-30C7DEA6B42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A3783E7E-D361-4F6B-A0BC-ED23227E67B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7A0422C5-5FDE-4DAB-A5D6-BE6A1B1D325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D7240787-F8E3-43AE-94C3-8684054DDFD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6E60C1D9-579F-4315-A2A4-DF866751E83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52B28A4B-EF0A-4740-B203-0567F4B4094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80B89A2C-96B1-487A-93F0-F7E8AC4E019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A08181DB-8FBF-4844-BAEF-B89DD151DA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48320C53-A878-4D10-9F62-B5DD76BB6E6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8D2CBFF0-04DD-4695-AB32-CBE0E2B09D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47C56460-87C7-4A27-B4BD-237CFD85E19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A19D662F-B795-4454-B5E0-8F1EE4EEAA9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23DA5732-FEBF-486D-A28B-93CF73E8F2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A953471A-795F-4F3D-A494-2429F342F57B}"/>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2DC1181C-D220-4B5A-81DB-E99778382C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42219C7F-D98E-4F63-B5FE-34B7151F2CC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908FE63A-9359-4A60-8357-6C5DD7B629FC}"/>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455" name="直線コネクタ 454">
          <a:extLst>
            <a:ext uri="{FF2B5EF4-FFF2-40B4-BE49-F238E27FC236}">
              <a16:creationId xmlns:a16="http://schemas.microsoft.com/office/drawing/2014/main" id="{6189F0DC-2417-4C37-BCBA-553CEE04AEB1}"/>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C60510D8-1E1B-4508-B8FD-F78B358F167F}"/>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457" name="フローチャート: 判断 456">
          <a:extLst>
            <a:ext uri="{FF2B5EF4-FFF2-40B4-BE49-F238E27FC236}">
              <a16:creationId xmlns:a16="http://schemas.microsoft.com/office/drawing/2014/main" id="{6DF44F04-3080-46C6-8A2A-EEE070D30266}"/>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458" name="フローチャート: 判断 457">
          <a:extLst>
            <a:ext uri="{FF2B5EF4-FFF2-40B4-BE49-F238E27FC236}">
              <a16:creationId xmlns:a16="http://schemas.microsoft.com/office/drawing/2014/main" id="{466C4DDD-B7E3-464A-860D-41BFF8AE23FB}"/>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459" name="フローチャート: 判断 458">
          <a:extLst>
            <a:ext uri="{FF2B5EF4-FFF2-40B4-BE49-F238E27FC236}">
              <a16:creationId xmlns:a16="http://schemas.microsoft.com/office/drawing/2014/main" id="{2C3D1D29-EDD3-410F-BFCA-A9157D03F3B7}"/>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460" name="フローチャート: 判断 459">
          <a:extLst>
            <a:ext uri="{FF2B5EF4-FFF2-40B4-BE49-F238E27FC236}">
              <a16:creationId xmlns:a16="http://schemas.microsoft.com/office/drawing/2014/main" id="{A41B46FD-11BD-4D93-9599-C93F3984A8C9}"/>
            </a:ext>
          </a:extLst>
        </xdr:cNvPr>
        <xdr:cNvSpPr/>
      </xdr:nvSpPr>
      <xdr:spPr>
        <a:xfrm>
          <a:off x="13652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461" name="フローチャート: 判断 460">
          <a:extLst>
            <a:ext uri="{FF2B5EF4-FFF2-40B4-BE49-F238E27FC236}">
              <a16:creationId xmlns:a16="http://schemas.microsoft.com/office/drawing/2014/main" id="{D418974E-478A-44EA-8AAE-5B0594C1C123}"/>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A7FE222B-A003-44C7-85C2-3CEE97DACD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2BCF60E2-4F4F-4EB9-9B96-3A26245068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C3805312-309D-43A0-8785-B53F1D4CA6F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DCE56149-36FD-4482-B5C5-27E405C994E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10A76C91-6FFF-4229-A2FE-8E82E10243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99968</xdr:rowOff>
    </xdr:from>
    <xdr:to>
      <xdr:col>85</xdr:col>
      <xdr:colOff>177800</xdr:colOff>
      <xdr:row>79</xdr:row>
      <xdr:rowOff>30118</xdr:rowOff>
    </xdr:to>
    <xdr:sp macro="" textlink="">
      <xdr:nvSpPr>
        <xdr:cNvPr id="467" name="楕円 466">
          <a:extLst>
            <a:ext uri="{FF2B5EF4-FFF2-40B4-BE49-F238E27FC236}">
              <a16:creationId xmlns:a16="http://schemas.microsoft.com/office/drawing/2014/main" id="{23B5013F-3937-4524-9A14-CB979703A684}"/>
            </a:ext>
          </a:extLst>
        </xdr:cNvPr>
        <xdr:cNvSpPr/>
      </xdr:nvSpPr>
      <xdr:spPr>
        <a:xfrm>
          <a:off x="162687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14895</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498C6562-C9E7-4832-A4A7-D50CE03CD004}"/>
            </a:ext>
          </a:extLst>
        </xdr:cNvPr>
        <xdr:cNvSpPr txBox="1"/>
      </xdr:nvSpPr>
      <xdr:spPr>
        <a:xfrm>
          <a:off x="16357600" y="1338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49349</xdr:rowOff>
    </xdr:from>
    <xdr:to>
      <xdr:col>81</xdr:col>
      <xdr:colOff>101600</xdr:colOff>
      <xdr:row>78</xdr:row>
      <xdr:rowOff>150949</xdr:rowOff>
    </xdr:to>
    <xdr:sp macro="" textlink="">
      <xdr:nvSpPr>
        <xdr:cNvPr id="469" name="楕円 468">
          <a:extLst>
            <a:ext uri="{FF2B5EF4-FFF2-40B4-BE49-F238E27FC236}">
              <a16:creationId xmlns:a16="http://schemas.microsoft.com/office/drawing/2014/main" id="{247DCFEA-B627-4110-AF3E-021789662C34}"/>
            </a:ext>
          </a:extLst>
        </xdr:cNvPr>
        <xdr:cNvSpPr/>
      </xdr:nvSpPr>
      <xdr:spPr>
        <a:xfrm>
          <a:off x="15430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100149</xdr:rowOff>
    </xdr:from>
    <xdr:to>
      <xdr:col>85</xdr:col>
      <xdr:colOff>127000</xdr:colOff>
      <xdr:row>78</xdr:row>
      <xdr:rowOff>150768</xdr:rowOff>
    </xdr:to>
    <xdr:cxnSp macro="">
      <xdr:nvCxnSpPr>
        <xdr:cNvPr id="470" name="直線コネクタ 469">
          <a:extLst>
            <a:ext uri="{FF2B5EF4-FFF2-40B4-BE49-F238E27FC236}">
              <a16:creationId xmlns:a16="http://schemas.microsoft.com/office/drawing/2014/main" id="{2C71900B-4539-4EA5-8CCF-65EA15ACB27E}"/>
            </a:ext>
          </a:extLst>
        </xdr:cNvPr>
        <xdr:cNvCxnSpPr/>
      </xdr:nvCxnSpPr>
      <xdr:spPr>
        <a:xfrm>
          <a:off x="15481300" y="1347324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91802</xdr:rowOff>
    </xdr:from>
    <xdr:to>
      <xdr:col>76</xdr:col>
      <xdr:colOff>165100</xdr:colOff>
      <xdr:row>79</xdr:row>
      <xdr:rowOff>21952</xdr:rowOff>
    </xdr:to>
    <xdr:sp macro="" textlink="">
      <xdr:nvSpPr>
        <xdr:cNvPr id="471" name="楕円 470">
          <a:extLst>
            <a:ext uri="{FF2B5EF4-FFF2-40B4-BE49-F238E27FC236}">
              <a16:creationId xmlns:a16="http://schemas.microsoft.com/office/drawing/2014/main" id="{DD85F3E2-BC4C-4D25-B47D-7FF2C37B3EA3}"/>
            </a:ext>
          </a:extLst>
        </xdr:cNvPr>
        <xdr:cNvSpPr/>
      </xdr:nvSpPr>
      <xdr:spPr>
        <a:xfrm>
          <a:off x="14541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100149</xdr:rowOff>
    </xdr:from>
    <xdr:to>
      <xdr:col>81</xdr:col>
      <xdr:colOff>50800</xdr:colOff>
      <xdr:row>78</xdr:row>
      <xdr:rowOff>142602</xdr:rowOff>
    </xdr:to>
    <xdr:cxnSp macro="">
      <xdr:nvCxnSpPr>
        <xdr:cNvPr id="472" name="直線コネクタ 471">
          <a:extLst>
            <a:ext uri="{FF2B5EF4-FFF2-40B4-BE49-F238E27FC236}">
              <a16:creationId xmlns:a16="http://schemas.microsoft.com/office/drawing/2014/main" id="{1AEC297B-19CC-422A-8C31-0AEFCB95A239}"/>
            </a:ext>
          </a:extLst>
        </xdr:cNvPr>
        <xdr:cNvCxnSpPr/>
      </xdr:nvCxnSpPr>
      <xdr:spPr>
        <a:xfrm flipV="1">
          <a:off x="14592300" y="134732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46082</xdr:rowOff>
    </xdr:from>
    <xdr:to>
      <xdr:col>72</xdr:col>
      <xdr:colOff>38100</xdr:colOff>
      <xdr:row>78</xdr:row>
      <xdr:rowOff>147682</xdr:rowOff>
    </xdr:to>
    <xdr:sp macro="" textlink="">
      <xdr:nvSpPr>
        <xdr:cNvPr id="473" name="楕円 472">
          <a:extLst>
            <a:ext uri="{FF2B5EF4-FFF2-40B4-BE49-F238E27FC236}">
              <a16:creationId xmlns:a16="http://schemas.microsoft.com/office/drawing/2014/main" id="{389BB458-0F8D-4DD9-A969-ED6C6B439769}"/>
            </a:ext>
          </a:extLst>
        </xdr:cNvPr>
        <xdr:cNvSpPr/>
      </xdr:nvSpPr>
      <xdr:spPr>
        <a:xfrm>
          <a:off x="13652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96882</xdr:rowOff>
    </xdr:from>
    <xdr:to>
      <xdr:col>76</xdr:col>
      <xdr:colOff>114300</xdr:colOff>
      <xdr:row>78</xdr:row>
      <xdr:rowOff>142602</xdr:rowOff>
    </xdr:to>
    <xdr:cxnSp macro="">
      <xdr:nvCxnSpPr>
        <xdr:cNvPr id="474" name="直線コネクタ 473">
          <a:extLst>
            <a:ext uri="{FF2B5EF4-FFF2-40B4-BE49-F238E27FC236}">
              <a16:creationId xmlns:a16="http://schemas.microsoft.com/office/drawing/2014/main" id="{336AAAAA-64DE-4D80-B936-3DFE1A7F8721}"/>
            </a:ext>
          </a:extLst>
        </xdr:cNvPr>
        <xdr:cNvCxnSpPr/>
      </xdr:nvCxnSpPr>
      <xdr:spPr>
        <a:xfrm>
          <a:off x="13703300" y="134699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88537</xdr:rowOff>
    </xdr:from>
    <xdr:to>
      <xdr:col>67</xdr:col>
      <xdr:colOff>101600</xdr:colOff>
      <xdr:row>79</xdr:row>
      <xdr:rowOff>18687</xdr:rowOff>
    </xdr:to>
    <xdr:sp macro="" textlink="">
      <xdr:nvSpPr>
        <xdr:cNvPr id="475" name="楕円 474">
          <a:extLst>
            <a:ext uri="{FF2B5EF4-FFF2-40B4-BE49-F238E27FC236}">
              <a16:creationId xmlns:a16="http://schemas.microsoft.com/office/drawing/2014/main" id="{78DCC686-4458-4E9E-B579-220C6EF5E6D3}"/>
            </a:ext>
          </a:extLst>
        </xdr:cNvPr>
        <xdr:cNvSpPr/>
      </xdr:nvSpPr>
      <xdr:spPr>
        <a:xfrm>
          <a:off x="12763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96882</xdr:rowOff>
    </xdr:from>
    <xdr:to>
      <xdr:col>71</xdr:col>
      <xdr:colOff>177800</xdr:colOff>
      <xdr:row>78</xdr:row>
      <xdr:rowOff>139337</xdr:rowOff>
    </xdr:to>
    <xdr:cxnSp macro="">
      <xdr:nvCxnSpPr>
        <xdr:cNvPr id="476" name="直線コネクタ 475">
          <a:extLst>
            <a:ext uri="{FF2B5EF4-FFF2-40B4-BE49-F238E27FC236}">
              <a16:creationId xmlns:a16="http://schemas.microsoft.com/office/drawing/2014/main" id="{54BEC52A-1907-484C-842D-AEE8749CDA51}"/>
            </a:ext>
          </a:extLst>
        </xdr:cNvPr>
        <xdr:cNvCxnSpPr/>
      </xdr:nvCxnSpPr>
      <xdr:spPr>
        <a:xfrm flipV="1">
          <a:off x="12814300" y="134699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477" name="n_1aveValue【消防施設】&#10;有形固定資産減価償却率">
          <a:extLst>
            <a:ext uri="{FF2B5EF4-FFF2-40B4-BE49-F238E27FC236}">
              <a16:creationId xmlns:a16="http://schemas.microsoft.com/office/drawing/2014/main" id="{C7EDCDAA-2F7B-4C6C-A126-F5C6F8632E1C}"/>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478" name="n_2aveValue【消防施設】&#10;有形固定資産減価償却率">
          <a:extLst>
            <a:ext uri="{FF2B5EF4-FFF2-40B4-BE49-F238E27FC236}">
              <a16:creationId xmlns:a16="http://schemas.microsoft.com/office/drawing/2014/main" id="{F4B5650F-CBC6-433F-9D48-7439903CE997}"/>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479" name="n_3aveValue【消防施設】&#10;有形固定資産減価償却率">
          <a:extLst>
            <a:ext uri="{FF2B5EF4-FFF2-40B4-BE49-F238E27FC236}">
              <a16:creationId xmlns:a16="http://schemas.microsoft.com/office/drawing/2014/main" id="{E57239C6-5295-4BCC-8649-95C624FF75CF}"/>
            </a:ext>
          </a:extLst>
        </xdr:cNvPr>
        <xdr:cNvSpPr txBox="1"/>
      </xdr:nvSpPr>
      <xdr:spPr>
        <a:xfrm>
          <a:off x="13500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480" name="n_4aveValue【消防施設】&#10;有形固定資産減価償却率">
          <a:extLst>
            <a:ext uri="{FF2B5EF4-FFF2-40B4-BE49-F238E27FC236}">
              <a16:creationId xmlns:a16="http://schemas.microsoft.com/office/drawing/2014/main" id="{E09FE84F-3E2C-4F82-A1EA-76DF1C68E200}"/>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167476</xdr:rowOff>
    </xdr:from>
    <xdr:ext cx="405111" cy="259045"/>
    <xdr:sp macro="" textlink="">
      <xdr:nvSpPr>
        <xdr:cNvPr id="481" name="n_1mainValue【消防施設】&#10;有形固定資産減価償却率">
          <a:extLst>
            <a:ext uri="{FF2B5EF4-FFF2-40B4-BE49-F238E27FC236}">
              <a16:creationId xmlns:a16="http://schemas.microsoft.com/office/drawing/2014/main" id="{B9CD61C2-DB79-4F6F-B456-44737D5ECAA2}"/>
            </a:ext>
          </a:extLst>
        </xdr:cNvPr>
        <xdr:cNvSpPr txBox="1"/>
      </xdr:nvSpPr>
      <xdr:spPr>
        <a:xfrm>
          <a:off x="152660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482" name="n_2mainValue【消防施設】&#10;有形固定資産減価償却率">
          <a:extLst>
            <a:ext uri="{FF2B5EF4-FFF2-40B4-BE49-F238E27FC236}">
              <a16:creationId xmlns:a16="http://schemas.microsoft.com/office/drawing/2014/main" id="{86D37341-E284-4509-884B-C2297826A2F3}"/>
            </a:ext>
          </a:extLst>
        </xdr:cNvPr>
        <xdr:cNvSpPr txBox="1"/>
      </xdr:nvSpPr>
      <xdr:spPr>
        <a:xfrm>
          <a:off x="14389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164209</xdr:rowOff>
    </xdr:from>
    <xdr:ext cx="405111" cy="259045"/>
    <xdr:sp macro="" textlink="">
      <xdr:nvSpPr>
        <xdr:cNvPr id="483" name="n_3mainValue【消防施設】&#10;有形固定資産減価償却率">
          <a:extLst>
            <a:ext uri="{FF2B5EF4-FFF2-40B4-BE49-F238E27FC236}">
              <a16:creationId xmlns:a16="http://schemas.microsoft.com/office/drawing/2014/main" id="{88256598-970A-431F-BC04-4A9F46B4E421}"/>
            </a:ext>
          </a:extLst>
        </xdr:cNvPr>
        <xdr:cNvSpPr txBox="1"/>
      </xdr:nvSpPr>
      <xdr:spPr>
        <a:xfrm>
          <a:off x="135007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35214</xdr:rowOff>
    </xdr:from>
    <xdr:ext cx="405111" cy="259045"/>
    <xdr:sp macro="" textlink="">
      <xdr:nvSpPr>
        <xdr:cNvPr id="484" name="n_4mainValue【消防施設】&#10;有形固定資産減価償却率">
          <a:extLst>
            <a:ext uri="{FF2B5EF4-FFF2-40B4-BE49-F238E27FC236}">
              <a16:creationId xmlns:a16="http://schemas.microsoft.com/office/drawing/2014/main" id="{C2C21095-585E-44A8-855B-5A4D2FFB4B99}"/>
            </a:ext>
          </a:extLst>
        </xdr:cNvPr>
        <xdr:cNvSpPr txBox="1"/>
      </xdr:nvSpPr>
      <xdr:spPr>
        <a:xfrm>
          <a:off x="12611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7664FD16-AC9D-4FBB-8615-EF2D8BCE9F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769C775B-3AED-4CB1-AAD4-D4E35E8DB2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6E6A1947-2F40-4080-82DA-89B522BF0C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834F856F-8E1F-4CDE-BB91-83D5BCAC78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2892F3C3-B1C5-4DEB-8D29-6364CEE03F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60854196-889C-4E51-8A08-AF84101E28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503FD46-5018-48E4-AABE-F35C272E31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21D722D5-2C7D-4B26-932B-4EA14C8AD5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FDC51598-5CFF-4E25-AB5D-9EF2DE83E6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EE3F3A23-9018-439C-A5C5-762BFC8456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C7B99822-2130-463D-AE47-379D07B1ACB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29440859-CE2F-44CB-B8B5-86EEC30EC52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E07E3E47-63F7-494A-8B55-21A236C3EC3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BA5DE039-944B-4225-AFFB-4FCF64AFDD3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FE88ED5A-01CC-4880-A82E-EDB0998DE69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D4895B81-8D98-4D8B-A8A6-B8D27B99CD8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39C35773-8946-4DAA-826D-B69FA1DD64E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2E41347F-53DA-4078-8AEA-EA775E71F20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C42BC5C5-96AA-4B14-AE2C-C4029BD82C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AEBDA124-6909-4C02-B47B-4F72FDBD138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38554080-70F1-48EA-9B9A-1AAB8A0C3C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506" name="直線コネクタ 505">
          <a:extLst>
            <a:ext uri="{FF2B5EF4-FFF2-40B4-BE49-F238E27FC236}">
              <a16:creationId xmlns:a16="http://schemas.microsoft.com/office/drawing/2014/main" id="{10F96EF2-7B89-4550-ACA9-220B017B1421}"/>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07" name="【消防施設】&#10;一人当たり面積最小値テキスト">
          <a:extLst>
            <a:ext uri="{FF2B5EF4-FFF2-40B4-BE49-F238E27FC236}">
              <a16:creationId xmlns:a16="http://schemas.microsoft.com/office/drawing/2014/main" id="{81EDD159-4774-4FF6-AFB5-F4EDA8EC4F3F}"/>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08" name="直線コネクタ 507">
          <a:extLst>
            <a:ext uri="{FF2B5EF4-FFF2-40B4-BE49-F238E27FC236}">
              <a16:creationId xmlns:a16="http://schemas.microsoft.com/office/drawing/2014/main" id="{2E40AC7E-AA1A-4298-9F34-BD30B6EA9148}"/>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09" name="【消防施設】&#10;一人当たり面積最大値テキスト">
          <a:extLst>
            <a:ext uri="{FF2B5EF4-FFF2-40B4-BE49-F238E27FC236}">
              <a16:creationId xmlns:a16="http://schemas.microsoft.com/office/drawing/2014/main" id="{77DCF347-65DF-49BA-AD51-71187647AE65}"/>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10" name="直線コネクタ 509">
          <a:extLst>
            <a:ext uri="{FF2B5EF4-FFF2-40B4-BE49-F238E27FC236}">
              <a16:creationId xmlns:a16="http://schemas.microsoft.com/office/drawing/2014/main" id="{1085C82E-16B6-40C2-9644-9D5800CF15EA}"/>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511" name="【消防施設】&#10;一人当たり面積平均値テキスト">
          <a:extLst>
            <a:ext uri="{FF2B5EF4-FFF2-40B4-BE49-F238E27FC236}">
              <a16:creationId xmlns:a16="http://schemas.microsoft.com/office/drawing/2014/main" id="{47B8BDBE-71E9-4D6B-972E-4CAD5C8EF1E5}"/>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12" name="フローチャート: 判断 511">
          <a:extLst>
            <a:ext uri="{FF2B5EF4-FFF2-40B4-BE49-F238E27FC236}">
              <a16:creationId xmlns:a16="http://schemas.microsoft.com/office/drawing/2014/main" id="{951F4BAB-7666-42A7-9D55-C8E233970B87}"/>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13" name="フローチャート: 判断 512">
          <a:extLst>
            <a:ext uri="{FF2B5EF4-FFF2-40B4-BE49-F238E27FC236}">
              <a16:creationId xmlns:a16="http://schemas.microsoft.com/office/drawing/2014/main" id="{EBB3043E-3C03-42E4-AAA5-DFD1D4F25209}"/>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514" name="フローチャート: 判断 513">
          <a:extLst>
            <a:ext uri="{FF2B5EF4-FFF2-40B4-BE49-F238E27FC236}">
              <a16:creationId xmlns:a16="http://schemas.microsoft.com/office/drawing/2014/main" id="{6289856F-6563-4137-85A8-81FC5D86E9D9}"/>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515" name="フローチャート: 判断 514">
          <a:extLst>
            <a:ext uri="{FF2B5EF4-FFF2-40B4-BE49-F238E27FC236}">
              <a16:creationId xmlns:a16="http://schemas.microsoft.com/office/drawing/2014/main" id="{02A2A7E6-98FC-4AC7-863F-7A778EA4DCCC}"/>
            </a:ext>
          </a:extLst>
        </xdr:cNvPr>
        <xdr:cNvSpPr/>
      </xdr:nvSpPr>
      <xdr:spPr>
        <a:xfrm>
          <a:off x="19494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516" name="フローチャート: 判断 515">
          <a:extLst>
            <a:ext uri="{FF2B5EF4-FFF2-40B4-BE49-F238E27FC236}">
              <a16:creationId xmlns:a16="http://schemas.microsoft.com/office/drawing/2014/main" id="{E491CCFE-0505-46E5-926F-8B3F44B88CBB}"/>
            </a:ext>
          </a:extLst>
        </xdr:cNvPr>
        <xdr:cNvSpPr/>
      </xdr:nvSpPr>
      <xdr:spPr>
        <a:xfrm>
          <a:off x="18605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ACBF512D-35D0-4592-9600-B2181F836E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4D6A8518-F6F8-4C7C-B613-A5E0859E73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A1FD0048-D517-49CA-85C3-1A12CF94EB1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1E5509ED-10BE-4009-A944-B069C4C6D4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7AF5D04E-2CD3-4AF0-B4EF-A529C9F2A8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522" name="楕円 521">
          <a:extLst>
            <a:ext uri="{FF2B5EF4-FFF2-40B4-BE49-F238E27FC236}">
              <a16:creationId xmlns:a16="http://schemas.microsoft.com/office/drawing/2014/main" id="{A50090CE-D7D1-4FA8-8BF7-325C4EBED92A}"/>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523" name="【消防施設】&#10;一人当たり面積該当値テキスト">
          <a:extLst>
            <a:ext uri="{FF2B5EF4-FFF2-40B4-BE49-F238E27FC236}">
              <a16:creationId xmlns:a16="http://schemas.microsoft.com/office/drawing/2014/main" id="{E5E3BC0E-884E-491D-9DA1-A0DAC847E36C}"/>
            </a:ext>
          </a:extLst>
        </xdr:cNvPr>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524" name="楕円 523">
          <a:extLst>
            <a:ext uri="{FF2B5EF4-FFF2-40B4-BE49-F238E27FC236}">
              <a16:creationId xmlns:a16="http://schemas.microsoft.com/office/drawing/2014/main" id="{A66F71FD-2F52-44E0-94A8-C0EFE4F76FD2}"/>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147828</xdr:rowOff>
    </xdr:to>
    <xdr:cxnSp macro="">
      <xdr:nvCxnSpPr>
        <xdr:cNvPr id="525" name="直線コネクタ 524">
          <a:extLst>
            <a:ext uri="{FF2B5EF4-FFF2-40B4-BE49-F238E27FC236}">
              <a16:creationId xmlns:a16="http://schemas.microsoft.com/office/drawing/2014/main" id="{EBE93C4B-77A2-4A60-AED3-AE7256F48671}"/>
            </a:ext>
          </a:extLst>
        </xdr:cNvPr>
        <xdr:cNvCxnSpPr/>
      </xdr:nvCxnSpPr>
      <xdr:spPr>
        <a:xfrm>
          <a:off x="21323300" y="14508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526" name="楕円 525">
          <a:extLst>
            <a:ext uri="{FF2B5EF4-FFF2-40B4-BE49-F238E27FC236}">
              <a16:creationId xmlns:a16="http://schemas.microsoft.com/office/drawing/2014/main" id="{32624C1F-B900-4BF9-9C09-4358ECDAFE44}"/>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527" name="直線コネクタ 526">
          <a:extLst>
            <a:ext uri="{FF2B5EF4-FFF2-40B4-BE49-F238E27FC236}">
              <a16:creationId xmlns:a16="http://schemas.microsoft.com/office/drawing/2014/main" id="{F3FAAF3B-3378-4AB1-9A8C-81FC46F50973}"/>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528" name="楕円 527">
          <a:extLst>
            <a:ext uri="{FF2B5EF4-FFF2-40B4-BE49-F238E27FC236}">
              <a16:creationId xmlns:a16="http://schemas.microsoft.com/office/drawing/2014/main" id="{A699B907-BC44-44B6-9AB6-6951D07013EB}"/>
            </a:ext>
          </a:extLst>
        </xdr:cNvPr>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106680</xdr:rowOff>
    </xdr:to>
    <xdr:cxnSp macro="">
      <xdr:nvCxnSpPr>
        <xdr:cNvPr id="529" name="直線コネクタ 528">
          <a:extLst>
            <a:ext uri="{FF2B5EF4-FFF2-40B4-BE49-F238E27FC236}">
              <a16:creationId xmlns:a16="http://schemas.microsoft.com/office/drawing/2014/main" id="{FDED3F43-5520-4295-B00F-7C739D210474}"/>
            </a:ext>
          </a:extLst>
        </xdr:cNvPr>
        <xdr:cNvCxnSpPr/>
      </xdr:nvCxnSpPr>
      <xdr:spPr>
        <a:xfrm>
          <a:off x="19545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530" name="楕円 529">
          <a:extLst>
            <a:ext uri="{FF2B5EF4-FFF2-40B4-BE49-F238E27FC236}">
              <a16:creationId xmlns:a16="http://schemas.microsoft.com/office/drawing/2014/main" id="{C6FE5C01-5E98-4D0C-AABB-F4D3C262658D}"/>
            </a:ext>
          </a:extLst>
        </xdr:cNvPr>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102108</xdr:rowOff>
    </xdr:to>
    <xdr:cxnSp macro="">
      <xdr:nvCxnSpPr>
        <xdr:cNvPr id="531" name="直線コネクタ 530">
          <a:extLst>
            <a:ext uri="{FF2B5EF4-FFF2-40B4-BE49-F238E27FC236}">
              <a16:creationId xmlns:a16="http://schemas.microsoft.com/office/drawing/2014/main" id="{DEC97DB5-BDE5-4384-BFB5-404A8C70274C}"/>
            </a:ext>
          </a:extLst>
        </xdr:cNvPr>
        <xdr:cNvCxnSpPr/>
      </xdr:nvCxnSpPr>
      <xdr:spPr>
        <a:xfrm>
          <a:off x="18656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32" name="n_1aveValue【消防施設】&#10;一人当たり面積">
          <a:extLst>
            <a:ext uri="{FF2B5EF4-FFF2-40B4-BE49-F238E27FC236}">
              <a16:creationId xmlns:a16="http://schemas.microsoft.com/office/drawing/2014/main" id="{8CCF8E91-6B7F-49D0-8176-06451A85A2EE}"/>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533" name="n_2aveValue【消防施設】&#10;一人当たり面積">
          <a:extLst>
            <a:ext uri="{FF2B5EF4-FFF2-40B4-BE49-F238E27FC236}">
              <a16:creationId xmlns:a16="http://schemas.microsoft.com/office/drawing/2014/main" id="{0879F92D-2486-46AA-88EB-CED2EF8A9742}"/>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534" name="n_3aveValue【消防施設】&#10;一人当たり面積">
          <a:extLst>
            <a:ext uri="{FF2B5EF4-FFF2-40B4-BE49-F238E27FC236}">
              <a16:creationId xmlns:a16="http://schemas.microsoft.com/office/drawing/2014/main" id="{295438F2-3574-4339-925F-9011E818DCB7}"/>
            </a:ext>
          </a:extLst>
        </xdr:cNvPr>
        <xdr:cNvSpPr txBox="1"/>
      </xdr:nvSpPr>
      <xdr:spPr>
        <a:xfrm>
          <a:off x="19310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535" name="n_4aveValue【消防施設】&#10;一人当たり面積">
          <a:extLst>
            <a:ext uri="{FF2B5EF4-FFF2-40B4-BE49-F238E27FC236}">
              <a16:creationId xmlns:a16="http://schemas.microsoft.com/office/drawing/2014/main" id="{AA3B16E7-8AF3-466F-BA8E-25BF1DC9E50F}"/>
            </a:ext>
          </a:extLst>
        </xdr:cNvPr>
        <xdr:cNvSpPr txBox="1"/>
      </xdr:nvSpPr>
      <xdr:spPr>
        <a:xfrm>
          <a:off x="18421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536" name="n_1mainValue【消防施設】&#10;一人当たり面積">
          <a:extLst>
            <a:ext uri="{FF2B5EF4-FFF2-40B4-BE49-F238E27FC236}">
              <a16:creationId xmlns:a16="http://schemas.microsoft.com/office/drawing/2014/main" id="{A6262077-8DA7-4C90-AC5E-6D8DD811D14C}"/>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537" name="n_2mainValue【消防施設】&#10;一人当たり面積">
          <a:extLst>
            <a:ext uri="{FF2B5EF4-FFF2-40B4-BE49-F238E27FC236}">
              <a16:creationId xmlns:a16="http://schemas.microsoft.com/office/drawing/2014/main" id="{41BD0BD5-869E-41F9-84BA-FBA6F267E22D}"/>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538" name="n_3mainValue【消防施設】&#10;一人当たり面積">
          <a:extLst>
            <a:ext uri="{FF2B5EF4-FFF2-40B4-BE49-F238E27FC236}">
              <a16:creationId xmlns:a16="http://schemas.microsoft.com/office/drawing/2014/main" id="{55D7CC50-7711-4354-A6DE-B6F52563546A}"/>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539" name="n_4mainValue【消防施設】&#10;一人当たり面積">
          <a:extLst>
            <a:ext uri="{FF2B5EF4-FFF2-40B4-BE49-F238E27FC236}">
              <a16:creationId xmlns:a16="http://schemas.microsoft.com/office/drawing/2014/main" id="{6B352BB3-410E-4AF1-A939-A97CAB83C2A0}"/>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D5B9058-738F-49C7-936E-C32D76A196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1F215D48-459E-45DA-851D-64099FEACC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83AB9DB4-DF78-4CAB-809D-F48E446513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FD81CBFD-C11F-4FEA-B66F-1044DB564E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FF699400-950C-4B93-BF16-18436EC4D7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5C64172F-9227-4553-B427-0CCFE2E038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CBBB2EFC-1CCB-4A56-83F4-BE1A76B302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2C48E116-616C-4E61-8F19-04B7234BD9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14C07339-0E9E-4FB6-8291-5B40F65868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CDB84E29-ED51-4D45-AE16-C2B60271B4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E64E7108-2B15-4499-A06D-BD118B6096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01A4997E-19ED-47D9-9259-57A93EE813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DD9C005A-7624-416E-BE65-87A89BEF021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D55DC0B-E225-4408-B69E-66907A4FA6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B87D516B-1DA0-4207-8D49-D4E240A7B88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B914C098-02DF-4C16-A526-6DCB487E6C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367317B6-5B83-4258-A775-27FFB05A82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BBB46E40-ECB9-456B-922E-0930A2E22E7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23B57926-2C36-4FE7-BBBD-C51E6A9FBB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0C5E1A0E-BB2D-48C0-B581-3F2ECED821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F9995BBD-EECE-4CB5-ACC3-D84E2162E4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35B3D25E-B469-4202-B851-45902340881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1C05D4F4-78C6-489D-AB9E-BAC5520B8C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51DB8F-4279-4A1F-AFFD-D3FCEEA996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E766F5EC-A451-43D5-9FC9-5734C94979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565" name="直線コネクタ 564">
          <a:extLst>
            <a:ext uri="{FF2B5EF4-FFF2-40B4-BE49-F238E27FC236}">
              <a16:creationId xmlns:a16="http://schemas.microsoft.com/office/drawing/2014/main" id="{419A836B-B0F1-418E-8BCB-8F8EE27F1C4F}"/>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566" name="【庁舎】&#10;有形固定資産減価償却率最小値テキスト">
          <a:extLst>
            <a:ext uri="{FF2B5EF4-FFF2-40B4-BE49-F238E27FC236}">
              <a16:creationId xmlns:a16="http://schemas.microsoft.com/office/drawing/2014/main" id="{3E869CE6-7218-4D09-B626-23C394B64E4E}"/>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567" name="直線コネクタ 566">
          <a:extLst>
            <a:ext uri="{FF2B5EF4-FFF2-40B4-BE49-F238E27FC236}">
              <a16:creationId xmlns:a16="http://schemas.microsoft.com/office/drawing/2014/main" id="{8AFFC6AF-0FC3-4B6E-AF2F-EB51E1953404}"/>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568" name="【庁舎】&#10;有形固定資産減価償却率最大値テキスト">
          <a:extLst>
            <a:ext uri="{FF2B5EF4-FFF2-40B4-BE49-F238E27FC236}">
              <a16:creationId xmlns:a16="http://schemas.microsoft.com/office/drawing/2014/main" id="{644F626A-3161-43C8-B911-2351A18C560D}"/>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569" name="直線コネクタ 568">
          <a:extLst>
            <a:ext uri="{FF2B5EF4-FFF2-40B4-BE49-F238E27FC236}">
              <a16:creationId xmlns:a16="http://schemas.microsoft.com/office/drawing/2014/main" id="{A41D902D-F071-418B-BCE1-D30EB9C954AA}"/>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570" name="【庁舎】&#10;有形固定資産減価償却率平均値テキスト">
          <a:extLst>
            <a:ext uri="{FF2B5EF4-FFF2-40B4-BE49-F238E27FC236}">
              <a16:creationId xmlns:a16="http://schemas.microsoft.com/office/drawing/2014/main" id="{4C4E1FF0-7A25-49E5-9471-F44B8B779FDA}"/>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571" name="フローチャート: 判断 570">
          <a:extLst>
            <a:ext uri="{FF2B5EF4-FFF2-40B4-BE49-F238E27FC236}">
              <a16:creationId xmlns:a16="http://schemas.microsoft.com/office/drawing/2014/main" id="{E51A8897-8B04-4731-8B57-DCEE885E7F65}"/>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572" name="フローチャート: 判断 571">
          <a:extLst>
            <a:ext uri="{FF2B5EF4-FFF2-40B4-BE49-F238E27FC236}">
              <a16:creationId xmlns:a16="http://schemas.microsoft.com/office/drawing/2014/main" id="{E7F2BE2D-1C7B-4918-93BB-A885E591EF6A}"/>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573" name="フローチャート: 判断 572">
          <a:extLst>
            <a:ext uri="{FF2B5EF4-FFF2-40B4-BE49-F238E27FC236}">
              <a16:creationId xmlns:a16="http://schemas.microsoft.com/office/drawing/2014/main" id="{C3D32709-A760-4B07-85E8-879FF18BD4C8}"/>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574" name="フローチャート: 判断 573">
          <a:extLst>
            <a:ext uri="{FF2B5EF4-FFF2-40B4-BE49-F238E27FC236}">
              <a16:creationId xmlns:a16="http://schemas.microsoft.com/office/drawing/2014/main" id="{C0A7C142-DA21-4096-8A8B-247319B99491}"/>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575" name="フローチャート: 判断 574">
          <a:extLst>
            <a:ext uri="{FF2B5EF4-FFF2-40B4-BE49-F238E27FC236}">
              <a16:creationId xmlns:a16="http://schemas.microsoft.com/office/drawing/2014/main" id="{8EB3F595-3BBC-48BC-B132-4D9B4870D3F2}"/>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8BBE322F-84A7-4B4F-89E1-257433AA14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45772CB-8D52-4EDB-A455-C7BB69B60D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8BDE55FA-CE17-454E-A840-0ED2AF34E6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C4869F0-6E8C-42FD-816E-62621394E55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28E5729-63D3-4661-B0D0-3987155A27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120106</xdr:rowOff>
    </xdr:from>
    <xdr:to>
      <xdr:col>85</xdr:col>
      <xdr:colOff>177800</xdr:colOff>
      <xdr:row>101</xdr:row>
      <xdr:rowOff>50256</xdr:rowOff>
    </xdr:to>
    <xdr:sp macro="" textlink="">
      <xdr:nvSpPr>
        <xdr:cNvPr id="581" name="楕円 580">
          <a:extLst>
            <a:ext uri="{FF2B5EF4-FFF2-40B4-BE49-F238E27FC236}">
              <a16:creationId xmlns:a16="http://schemas.microsoft.com/office/drawing/2014/main" id="{F948DC80-6BB5-43D9-ACCE-AB5C67C508DB}"/>
            </a:ext>
          </a:extLst>
        </xdr:cNvPr>
        <xdr:cNvSpPr/>
      </xdr:nvSpPr>
      <xdr:spPr>
        <a:xfrm>
          <a:off x="16268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142983</xdr:rowOff>
    </xdr:from>
    <xdr:ext cx="405111" cy="259045"/>
    <xdr:sp macro="" textlink="">
      <xdr:nvSpPr>
        <xdr:cNvPr id="582" name="【庁舎】&#10;有形固定資産減価償却率該当値テキスト">
          <a:extLst>
            <a:ext uri="{FF2B5EF4-FFF2-40B4-BE49-F238E27FC236}">
              <a16:creationId xmlns:a16="http://schemas.microsoft.com/office/drawing/2014/main" id="{05C4B575-7D98-4D59-88E2-84C8E15DF954}"/>
            </a:ext>
          </a:extLst>
        </xdr:cNvPr>
        <xdr:cNvSpPr txBox="1"/>
      </xdr:nvSpPr>
      <xdr:spPr>
        <a:xfrm>
          <a:off x="16357600" y="171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62956</xdr:rowOff>
    </xdr:from>
    <xdr:to>
      <xdr:col>81</xdr:col>
      <xdr:colOff>101600</xdr:colOff>
      <xdr:row>100</xdr:row>
      <xdr:rowOff>164556</xdr:rowOff>
    </xdr:to>
    <xdr:sp macro="" textlink="">
      <xdr:nvSpPr>
        <xdr:cNvPr id="583" name="楕円 582">
          <a:extLst>
            <a:ext uri="{FF2B5EF4-FFF2-40B4-BE49-F238E27FC236}">
              <a16:creationId xmlns:a16="http://schemas.microsoft.com/office/drawing/2014/main" id="{EB25D4F7-4645-4148-BD57-1D0254D26D8A}"/>
            </a:ext>
          </a:extLst>
        </xdr:cNvPr>
        <xdr:cNvSpPr/>
      </xdr:nvSpPr>
      <xdr:spPr>
        <a:xfrm>
          <a:off x="15430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113756</xdr:rowOff>
    </xdr:from>
    <xdr:to>
      <xdr:col>85</xdr:col>
      <xdr:colOff>127000</xdr:colOff>
      <xdr:row>100</xdr:row>
      <xdr:rowOff>170906</xdr:rowOff>
    </xdr:to>
    <xdr:cxnSp macro="">
      <xdr:nvCxnSpPr>
        <xdr:cNvPr id="584" name="直線コネクタ 583">
          <a:extLst>
            <a:ext uri="{FF2B5EF4-FFF2-40B4-BE49-F238E27FC236}">
              <a16:creationId xmlns:a16="http://schemas.microsoft.com/office/drawing/2014/main" id="{364958D2-8565-4408-A584-EFD438290550}"/>
            </a:ext>
          </a:extLst>
        </xdr:cNvPr>
        <xdr:cNvCxnSpPr/>
      </xdr:nvCxnSpPr>
      <xdr:spPr>
        <a:xfrm>
          <a:off x="15481300" y="1725875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xdr:rowOff>
    </xdr:from>
    <xdr:to>
      <xdr:col>76</xdr:col>
      <xdr:colOff>165100</xdr:colOff>
      <xdr:row>100</xdr:row>
      <xdr:rowOff>109038</xdr:rowOff>
    </xdr:to>
    <xdr:sp macro="" textlink="">
      <xdr:nvSpPr>
        <xdr:cNvPr id="585" name="楕円 584">
          <a:extLst>
            <a:ext uri="{FF2B5EF4-FFF2-40B4-BE49-F238E27FC236}">
              <a16:creationId xmlns:a16="http://schemas.microsoft.com/office/drawing/2014/main" id="{91BA0BEA-3778-431B-88F5-F88E2FB9838A}"/>
            </a:ext>
          </a:extLst>
        </xdr:cNvPr>
        <xdr:cNvSpPr/>
      </xdr:nvSpPr>
      <xdr:spPr>
        <a:xfrm>
          <a:off x="14541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58238</xdr:rowOff>
    </xdr:from>
    <xdr:to>
      <xdr:col>81</xdr:col>
      <xdr:colOff>50800</xdr:colOff>
      <xdr:row>100</xdr:row>
      <xdr:rowOff>113756</xdr:rowOff>
    </xdr:to>
    <xdr:cxnSp macro="">
      <xdr:nvCxnSpPr>
        <xdr:cNvPr id="586" name="直線コネクタ 585">
          <a:extLst>
            <a:ext uri="{FF2B5EF4-FFF2-40B4-BE49-F238E27FC236}">
              <a16:creationId xmlns:a16="http://schemas.microsoft.com/office/drawing/2014/main" id="{4952F7BF-24A5-456B-9CE5-271D026E58DF}"/>
            </a:ext>
          </a:extLst>
        </xdr:cNvPr>
        <xdr:cNvCxnSpPr/>
      </xdr:nvCxnSpPr>
      <xdr:spPr>
        <a:xfrm>
          <a:off x="14592300" y="1720323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121738</xdr:rowOff>
    </xdr:from>
    <xdr:to>
      <xdr:col>72</xdr:col>
      <xdr:colOff>38100</xdr:colOff>
      <xdr:row>100</xdr:row>
      <xdr:rowOff>51888</xdr:rowOff>
    </xdr:to>
    <xdr:sp macro="" textlink="">
      <xdr:nvSpPr>
        <xdr:cNvPr id="587" name="楕円 586">
          <a:extLst>
            <a:ext uri="{FF2B5EF4-FFF2-40B4-BE49-F238E27FC236}">
              <a16:creationId xmlns:a16="http://schemas.microsoft.com/office/drawing/2014/main" id="{7936215D-C4A5-4C84-93A4-B39B43C8818D}"/>
            </a:ext>
          </a:extLst>
        </xdr:cNvPr>
        <xdr:cNvSpPr/>
      </xdr:nvSpPr>
      <xdr:spPr>
        <a:xfrm>
          <a:off x="13652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xdr:rowOff>
    </xdr:from>
    <xdr:to>
      <xdr:col>76</xdr:col>
      <xdr:colOff>114300</xdr:colOff>
      <xdr:row>100</xdr:row>
      <xdr:rowOff>58238</xdr:rowOff>
    </xdr:to>
    <xdr:cxnSp macro="">
      <xdr:nvCxnSpPr>
        <xdr:cNvPr id="588" name="直線コネクタ 587">
          <a:extLst>
            <a:ext uri="{FF2B5EF4-FFF2-40B4-BE49-F238E27FC236}">
              <a16:creationId xmlns:a16="http://schemas.microsoft.com/office/drawing/2014/main" id="{B16DD3C8-FB74-4E6D-9AFB-3B989357BED0}"/>
            </a:ext>
          </a:extLst>
        </xdr:cNvPr>
        <xdr:cNvCxnSpPr/>
      </xdr:nvCxnSpPr>
      <xdr:spPr>
        <a:xfrm>
          <a:off x="13703300" y="171460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66221</xdr:rowOff>
    </xdr:from>
    <xdr:to>
      <xdr:col>67</xdr:col>
      <xdr:colOff>101600</xdr:colOff>
      <xdr:row>99</xdr:row>
      <xdr:rowOff>167821</xdr:rowOff>
    </xdr:to>
    <xdr:sp macro="" textlink="">
      <xdr:nvSpPr>
        <xdr:cNvPr id="589" name="楕円 588">
          <a:extLst>
            <a:ext uri="{FF2B5EF4-FFF2-40B4-BE49-F238E27FC236}">
              <a16:creationId xmlns:a16="http://schemas.microsoft.com/office/drawing/2014/main" id="{977FCCE8-F573-43F4-87C7-B9E530747935}"/>
            </a:ext>
          </a:extLst>
        </xdr:cNvPr>
        <xdr:cNvSpPr/>
      </xdr:nvSpPr>
      <xdr:spPr>
        <a:xfrm>
          <a:off x="12763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100</xdr:row>
      <xdr:rowOff>1088</xdr:rowOff>
    </xdr:to>
    <xdr:cxnSp macro="">
      <xdr:nvCxnSpPr>
        <xdr:cNvPr id="590" name="直線コネクタ 589">
          <a:extLst>
            <a:ext uri="{FF2B5EF4-FFF2-40B4-BE49-F238E27FC236}">
              <a16:creationId xmlns:a16="http://schemas.microsoft.com/office/drawing/2014/main" id="{FDB66522-811D-4081-A005-7E83B3AAF262}"/>
            </a:ext>
          </a:extLst>
        </xdr:cNvPr>
        <xdr:cNvCxnSpPr/>
      </xdr:nvCxnSpPr>
      <xdr:spPr>
        <a:xfrm>
          <a:off x="12814300" y="170905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591" name="n_1aveValue【庁舎】&#10;有形固定資産減価償却率">
          <a:extLst>
            <a:ext uri="{FF2B5EF4-FFF2-40B4-BE49-F238E27FC236}">
              <a16:creationId xmlns:a16="http://schemas.microsoft.com/office/drawing/2014/main" id="{7D16A6F4-9270-443B-BE93-51197093939B}"/>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592" name="n_2aveValue【庁舎】&#10;有形固定資産減価償却率">
          <a:extLst>
            <a:ext uri="{FF2B5EF4-FFF2-40B4-BE49-F238E27FC236}">
              <a16:creationId xmlns:a16="http://schemas.microsoft.com/office/drawing/2014/main" id="{2301E9A7-BDFC-4969-A64B-5F486175F544}"/>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593" name="n_3aveValue【庁舎】&#10;有形固定資産減価償却率">
          <a:extLst>
            <a:ext uri="{FF2B5EF4-FFF2-40B4-BE49-F238E27FC236}">
              <a16:creationId xmlns:a16="http://schemas.microsoft.com/office/drawing/2014/main" id="{F6D04919-32BE-42AA-A9BF-44613512C371}"/>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594" name="n_4aveValue【庁舎】&#10;有形固定資産減価償却率">
          <a:extLst>
            <a:ext uri="{FF2B5EF4-FFF2-40B4-BE49-F238E27FC236}">
              <a16:creationId xmlns:a16="http://schemas.microsoft.com/office/drawing/2014/main" id="{F6F254B8-3071-44BB-B223-A78D78B464F9}"/>
            </a:ext>
          </a:extLst>
        </xdr:cNvPr>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9633</xdr:rowOff>
    </xdr:from>
    <xdr:ext cx="405111" cy="259045"/>
    <xdr:sp macro="" textlink="">
      <xdr:nvSpPr>
        <xdr:cNvPr id="595" name="n_1mainValue【庁舎】&#10;有形固定資産減価償却率">
          <a:extLst>
            <a:ext uri="{FF2B5EF4-FFF2-40B4-BE49-F238E27FC236}">
              <a16:creationId xmlns:a16="http://schemas.microsoft.com/office/drawing/2014/main" id="{659C4F58-CE9E-4DE8-84C4-3207E8B019CE}"/>
            </a:ext>
          </a:extLst>
        </xdr:cNvPr>
        <xdr:cNvSpPr txBox="1"/>
      </xdr:nvSpPr>
      <xdr:spPr>
        <a:xfrm>
          <a:off x="152660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125565</xdr:rowOff>
    </xdr:from>
    <xdr:ext cx="340478" cy="259045"/>
    <xdr:sp macro="" textlink="">
      <xdr:nvSpPr>
        <xdr:cNvPr id="596" name="n_2mainValue【庁舎】&#10;有形固定資産減価償却率">
          <a:extLst>
            <a:ext uri="{FF2B5EF4-FFF2-40B4-BE49-F238E27FC236}">
              <a16:creationId xmlns:a16="http://schemas.microsoft.com/office/drawing/2014/main" id="{AD7C78B1-1EE0-4EBC-8DF7-3D11471C0005}"/>
            </a:ext>
          </a:extLst>
        </xdr:cNvPr>
        <xdr:cNvSpPr txBox="1"/>
      </xdr:nvSpPr>
      <xdr:spPr>
        <a:xfrm>
          <a:off x="144220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68415</xdr:rowOff>
    </xdr:from>
    <xdr:ext cx="340478" cy="259045"/>
    <xdr:sp macro="" textlink="">
      <xdr:nvSpPr>
        <xdr:cNvPr id="597" name="n_3mainValue【庁舎】&#10;有形固定資産減価償却率">
          <a:extLst>
            <a:ext uri="{FF2B5EF4-FFF2-40B4-BE49-F238E27FC236}">
              <a16:creationId xmlns:a16="http://schemas.microsoft.com/office/drawing/2014/main" id="{98C9D4C0-21B5-4244-AD1D-E2AB2BED0233}"/>
            </a:ext>
          </a:extLst>
        </xdr:cNvPr>
        <xdr:cNvSpPr txBox="1"/>
      </xdr:nvSpPr>
      <xdr:spPr>
        <a:xfrm>
          <a:off x="13533061" y="1687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12898</xdr:rowOff>
    </xdr:from>
    <xdr:ext cx="340478" cy="259045"/>
    <xdr:sp macro="" textlink="">
      <xdr:nvSpPr>
        <xdr:cNvPr id="598" name="n_4mainValue【庁舎】&#10;有形固定資産減価償却率">
          <a:extLst>
            <a:ext uri="{FF2B5EF4-FFF2-40B4-BE49-F238E27FC236}">
              <a16:creationId xmlns:a16="http://schemas.microsoft.com/office/drawing/2014/main" id="{8CE2D54B-5100-4137-A939-49C7A28AF5BA}"/>
            </a:ext>
          </a:extLst>
        </xdr:cNvPr>
        <xdr:cNvSpPr txBox="1"/>
      </xdr:nvSpPr>
      <xdr:spPr>
        <a:xfrm>
          <a:off x="12644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8AAF590-D27D-497A-A299-4351D5C95A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B9B6FC3D-02F9-4D1E-8760-8851125BC3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A4F0E670-359C-49BD-9D02-DBEA1C01C1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776679D4-4088-4C07-A4CF-D4C2200E03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A42E0B11-6670-43A3-BAB9-FA05AAEECC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51BB65B3-91C8-4F0B-9228-00961146D9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BA653084-371E-4DFA-8786-524966B8B8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FA9DE0FF-DDC1-462C-9C6A-1A4BBB1E46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7B9E4830-E9EB-45D2-B1BE-E08FCAF8D7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DBF17D2A-4CCF-4B01-ABAE-4FCC645DEC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D3B7CD7A-0EBA-4AC2-9C0F-22141EAD1A7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7399517B-CB50-41B4-82E9-B5B896A204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0EE848C5-2721-49EC-A6CB-87A03025754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54088638-085A-4BAA-AB70-F1808AFBE41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BBB1FA63-E52A-4C59-8910-CD18207E73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878FDC6C-AEB4-4D20-9EAA-6A58BB484E3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3CDEA60D-7554-4975-9AAF-28E95C03D3A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DF6A855D-0909-4A14-86A2-86995257A84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C55DEAC6-615C-4D34-A2E1-F90A14F0D59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EB2F3B1E-087A-4FA2-ACC8-BB30D546CD5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1BC772A8-71D2-4CA6-93DD-342838EB4D6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0762F530-3BFC-40DB-979E-9E34E26D874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A2A46A73-BC0E-47E3-AB47-24C5227F45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1BB5C0D5-A856-4C01-A8AC-44D04BCF6A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B91C27B6-6EC8-490A-96FD-11BBCFAF6F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624" name="直線コネクタ 623">
          <a:extLst>
            <a:ext uri="{FF2B5EF4-FFF2-40B4-BE49-F238E27FC236}">
              <a16:creationId xmlns:a16="http://schemas.microsoft.com/office/drawing/2014/main" id="{FFCB52BA-E0EB-4291-8555-8FEDD7636E05}"/>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25" name="【庁舎】&#10;一人当たり面積最小値テキスト">
          <a:extLst>
            <a:ext uri="{FF2B5EF4-FFF2-40B4-BE49-F238E27FC236}">
              <a16:creationId xmlns:a16="http://schemas.microsoft.com/office/drawing/2014/main" id="{34E1B19D-48FB-41CF-815D-191EEA91B9DE}"/>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26" name="直線コネクタ 625">
          <a:extLst>
            <a:ext uri="{FF2B5EF4-FFF2-40B4-BE49-F238E27FC236}">
              <a16:creationId xmlns:a16="http://schemas.microsoft.com/office/drawing/2014/main" id="{473A5E00-79D6-42C1-8B74-5470B6525433}"/>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27" name="【庁舎】&#10;一人当たり面積最大値テキスト">
          <a:extLst>
            <a:ext uri="{FF2B5EF4-FFF2-40B4-BE49-F238E27FC236}">
              <a16:creationId xmlns:a16="http://schemas.microsoft.com/office/drawing/2014/main" id="{F6682E50-4AF0-4DC6-B65E-4CF4E2219D7A}"/>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28" name="直線コネクタ 627">
          <a:extLst>
            <a:ext uri="{FF2B5EF4-FFF2-40B4-BE49-F238E27FC236}">
              <a16:creationId xmlns:a16="http://schemas.microsoft.com/office/drawing/2014/main" id="{3B0A0568-AE62-4243-8686-F3768883A7CC}"/>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29" name="【庁舎】&#10;一人当たり面積平均値テキスト">
          <a:extLst>
            <a:ext uri="{FF2B5EF4-FFF2-40B4-BE49-F238E27FC236}">
              <a16:creationId xmlns:a16="http://schemas.microsoft.com/office/drawing/2014/main" id="{1160D538-C833-4E4B-9863-BFC5D51AA783}"/>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0" name="フローチャート: 判断 629">
          <a:extLst>
            <a:ext uri="{FF2B5EF4-FFF2-40B4-BE49-F238E27FC236}">
              <a16:creationId xmlns:a16="http://schemas.microsoft.com/office/drawing/2014/main" id="{7FD5D0BA-6B02-4EC8-B03F-DC276460A0E8}"/>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631" name="フローチャート: 判断 630">
          <a:extLst>
            <a:ext uri="{FF2B5EF4-FFF2-40B4-BE49-F238E27FC236}">
              <a16:creationId xmlns:a16="http://schemas.microsoft.com/office/drawing/2014/main" id="{1E8F5D91-BD79-4A78-BF4F-A680E990450D}"/>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632" name="フローチャート: 判断 631">
          <a:extLst>
            <a:ext uri="{FF2B5EF4-FFF2-40B4-BE49-F238E27FC236}">
              <a16:creationId xmlns:a16="http://schemas.microsoft.com/office/drawing/2014/main" id="{D0D941D1-C7A6-4289-AC9A-F98AB93066B3}"/>
            </a:ext>
          </a:extLst>
        </xdr:cNvPr>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633" name="フローチャート: 判断 632">
          <a:extLst>
            <a:ext uri="{FF2B5EF4-FFF2-40B4-BE49-F238E27FC236}">
              <a16:creationId xmlns:a16="http://schemas.microsoft.com/office/drawing/2014/main" id="{751401C8-C5B5-418A-869E-75E41C78F2B0}"/>
            </a:ext>
          </a:extLst>
        </xdr:cNvPr>
        <xdr:cNvSpPr/>
      </xdr:nvSpPr>
      <xdr:spPr>
        <a:xfrm>
          <a:off x="19494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634" name="フローチャート: 判断 633">
          <a:extLst>
            <a:ext uri="{FF2B5EF4-FFF2-40B4-BE49-F238E27FC236}">
              <a16:creationId xmlns:a16="http://schemas.microsoft.com/office/drawing/2014/main" id="{50048BF7-E6FA-4F35-A0FA-F8F2C0156E42}"/>
            </a:ext>
          </a:extLst>
        </xdr:cNvPr>
        <xdr:cNvSpPr/>
      </xdr:nvSpPr>
      <xdr:spPr>
        <a:xfrm>
          <a:off x="18605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62D2497-9FCD-446E-92A9-9263FC52BF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1EE42DC-42BE-4CD3-A0A4-4231DE4205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935FFCC-E4C2-495F-9B02-246C1D9075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13EE4651-608A-4976-AB8D-B29DB2AB86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93EECCC-CACC-4C78-9B11-DE0848856B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5806</xdr:rowOff>
    </xdr:from>
    <xdr:to>
      <xdr:col>116</xdr:col>
      <xdr:colOff>114300</xdr:colOff>
      <xdr:row>104</xdr:row>
      <xdr:rowOff>107406</xdr:rowOff>
    </xdr:to>
    <xdr:sp macro="" textlink="">
      <xdr:nvSpPr>
        <xdr:cNvPr id="640" name="楕円 639">
          <a:extLst>
            <a:ext uri="{FF2B5EF4-FFF2-40B4-BE49-F238E27FC236}">
              <a16:creationId xmlns:a16="http://schemas.microsoft.com/office/drawing/2014/main" id="{8E732881-13AC-4540-BC61-F59EDCA63166}"/>
            </a:ext>
          </a:extLst>
        </xdr:cNvPr>
        <xdr:cNvSpPr/>
      </xdr:nvSpPr>
      <xdr:spPr>
        <a:xfrm>
          <a:off x="22110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28683</xdr:rowOff>
    </xdr:from>
    <xdr:ext cx="469744" cy="259045"/>
    <xdr:sp macro="" textlink="">
      <xdr:nvSpPr>
        <xdr:cNvPr id="641" name="【庁舎】&#10;一人当たり面積該当値テキスト">
          <a:extLst>
            <a:ext uri="{FF2B5EF4-FFF2-40B4-BE49-F238E27FC236}">
              <a16:creationId xmlns:a16="http://schemas.microsoft.com/office/drawing/2014/main" id="{1BEB5C28-AF8B-4485-9075-7BF72E34485E}"/>
            </a:ext>
          </a:extLst>
        </xdr:cNvPr>
        <xdr:cNvSpPr txBox="1"/>
      </xdr:nvSpPr>
      <xdr:spPr>
        <a:xfrm>
          <a:off x="22199600" y="176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5806</xdr:rowOff>
    </xdr:from>
    <xdr:to>
      <xdr:col>112</xdr:col>
      <xdr:colOff>38100</xdr:colOff>
      <xdr:row>104</xdr:row>
      <xdr:rowOff>107406</xdr:rowOff>
    </xdr:to>
    <xdr:sp macro="" textlink="">
      <xdr:nvSpPr>
        <xdr:cNvPr id="642" name="楕円 641">
          <a:extLst>
            <a:ext uri="{FF2B5EF4-FFF2-40B4-BE49-F238E27FC236}">
              <a16:creationId xmlns:a16="http://schemas.microsoft.com/office/drawing/2014/main" id="{49C259E1-F5BF-4DB2-BE0C-7CAD024DED6D}"/>
            </a:ext>
          </a:extLst>
        </xdr:cNvPr>
        <xdr:cNvSpPr/>
      </xdr:nvSpPr>
      <xdr:spPr>
        <a:xfrm>
          <a:off x="2127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56606</xdr:rowOff>
    </xdr:from>
    <xdr:to>
      <xdr:col>116</xdr:col>
      <xdr:colOff>63500</xdr:colOff>
      <xdr:row>104</xdr:row>
      <xdr:rowOff>56606</xdr:rowOff>
    </xdr:to>
    <xdr:cxnSp macro="">
      <xdr:nvCxnSpPr>
        <xdr:cNvPr id="643" name="直線コネクタ 642">
          <a:extLst>
            <a:ext uri="{FF2B5EF4-FFF2-40B4-BE49-F238E27FC236}">
              <a16:creationId xmlns:a16="http://schemas.microsoft.com/office/drawing/2014/main" id="{A6728D1D-E085-4FB6-9997-D20BAD91B2F1}"/>
            </a:ext>
          </a:extLst>
        </xdr:cNvPr>
        <xdr:cNvCxnSpPr/>
      </xdr:nvCxnSpPr>
      <xdr:spPr>
        <a:xfrm>
          <a:off x="21323300" y="178874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644" name="楕円 643">
          <a:extLst>
            <a:ext uri="{FF2B5EF4-FFF2-40B4-BE49-F238E27FC236}">
              <a16:creationId xmlns:a16="http://schemas.microsoft.com/office/drawing/2014/main" id="{7D9C9E79-434B-4F90-BF6D-850F8DE42EC1}"/>
            </a:ext>
          </a:extLst>
        </xdr:cNvPr>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56606</xdr:rowOff>
    </xdr:to>
    <xdr:cxnSp macro="">
      <xdr:nvCxnSpPr>
        <xdr:cNvPr id="645" name="直線コネクタ 644">
          <a:extLst>
            <a:ext uri="{FF2B5EF4-FFF2-40B4-BE49-F238E27FC236}">
              <a16:creationId xmlns:a16="http://schemas.microsoft.com/office/drawing/2014/main" id="{27CA2A26-8822-4688-BA1D-A8554E381075}"/>
            </a:ext>
          </a:extLst>
        </xdr:cNvPr>
        <xdr:cNvCxnSpPr/>
      </xdr:nvCxnSpPr>
      <xdr:spPr>
        <a:xfrm>
          <a:off x="20434300" y="178841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164193</xdr:rowOff>
    </xdr:from>
    <xdr:to>
      <xdr:col>102</xdr:col>
      <xdr:colOff>165100</xdr:colOff>
      <xdr:row>104</xdr:row>
      <xdr:rowOff>94343</xdr:rowOff>
    </xdr:to>
    <xdr:sp macro="" textlink="">
      <xdr:nvSpPr>
        <xdr:cNvPr id="646" name="楕円 645">
          <a:extLst>
            <a:ext uri="{FF2B5EF4-FFF2-40B4-BE49-F238E27FC236}">
              <a16:creationId xmlns:a16="http://schemas.microsoft.com/office/drawing/2014/main" id="{32B12F71-664E-452B-8442-B96F17CB4175}"/>
            </a:ext>
          </a:extLst>
        </xdr:cNvPr>
        <xdr:cNvSpPr/>
      </xdr:nvSpPr>
      <xdr:spPr>
        <a:xfrm>
          <a:off x="19494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43543</xdr:rowOff>
    </xdr:from>
    <xdr:to>
      <xdr:col>107</xdr:col>
      <xdr:colOff>50800</xdr:colOff>
      <xdr:row>104</xdr:row>
      <xdr:rowOff>53339</xdr:rowOff>
    </xdr:to>
    <xdr:cxnSp macro="">
      <xdr:nvCxnSpPr>
        <xdr:cNvPr id="647" name="直線コネクタ 646">
          <a:extLst>
            <a:ext uri="{FF2B5EF4-FFF2-40B4-BE49-F238E27FC236}">
              <a16:creationId xmlns:a16="http://schemas.microsoft.com/office/drawing/2014/main" id="{DA5796A2-6E75-4C79-9A89-576538F83105}"/>
            </a:ext>
          </a:extLst>
        </xdr:cNvPr>
        <xdr:cNvCxnSpPr/>
      </xdr:nvCxnSpPr>
      <xdr:spPr>
        <a:xfrm>
          <a:off x="19545300" y="178743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157662</xdr:rowOff>
    </xdr:from>
    <xdr:to>
      <xdr:col>98</xdr:col>
      <xdr:colOff>38100</xdr:colOff>
      <xdr:row>104</xdr:row>
      <xdr:rowOff>87812</xdr:rowOff>
    </xdr:to>
    <xdr:sp macro="" textlink="">
      <xdr:nvSpPr>
        <xdr:cNvPr id="648" name="楕円 647">
          <a:extLst>
            <a:ext uri="{FF2B5EF4-FFF2-40B4-BE49-F238E27FC236}">
              <a16:creationId xmlns:a16="http://schemas.microsoft.com/office/drawing/2014/main" id="{9CBF9FEB-3425-49CF-ADD3-7B31697A51A8}"/>
            </a:ext>
          </a:extLst>
        </xdr:cNvPr>
        <xdr:cNvSpPr/>
      </xdr:nvSpPr>
      <xdr:spPr>
        <a:xfrm>
          <a:off x="18605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37012</xdr:rowOff>
    </xdr:from>
    <xdr:to>
      <xdr:col>102</xdr:col>
      <xdr:colOff>114300</xdr:colOff>
      <xdr:row>104</xdr:row>
      <xdr:rowOff>43543</xdr:rowOff>
    </xdr:to>
    <xdr:cxnSp macro="">
      <xdr:nvCxnSpPr>
        <xdr:cNvPr id="649" name="直線コネクタ 648">
          <a:extLst>
            <a:ext uri="{FF2B5EF4-FFF2-40B4-BE49-F238E27FC236}">
              <a16:creationId xmlns:a16="http://schemas.microsoft.com/office/drawing/2014/main" id="{7631DB89-996E-4146-A15B-BE495CFBEE6F}"/>
            </a:ext>
          </a:extLst>
        </xdr:cNvPr>
        <xdr:cNvCxnSpPr/>
      </xdr:nvCxnSpPr>
      <xdr:spPr>
        <a:xfrm>
          <a:off x="18656300" y="178678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650" name="n_1aveValue【庁舎】&#10;一人当たり面積">
          <a:extLst>
            <a:ext uri="{FF2B5EF4-FFF2-40B4-BE49-F238E27FC236}">
              <a16:creationId xmlns:a16="http://schemas.microsoft.com/office/drawing/2014/main" id="{49042CA6-2A70-4DB3-84F6-6EDB8B86DA38}"/>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651" name="n_2aveValue【庁舎】&#10;一人当たり面積">
          <a:extLst>
            <a:ext uri="{FF2B5EF4-FFF2-40B4-BE49-F238E27FC236}">
              <a16:creationId xmlns:a16="http://schemas.microsoft.com/office/drawing/2014/main" id="{FE2CF0AD-F345-4FB4-BB26-E25304C04ECC}"/>
            </a:ext>
          </a:extLst>
        </xdr:cNvPr>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652" name="n_3aveValue【庁舎】&#10;一人当たり面積">
          <a:extLst>
            <a:ext uri="{FF2B5EF4-FFF2-40B4-BE49-F238E27FC236}">
              <a16:creationId xmlns:a16="http://schemas.microsoft.com/office/drawing/2014/main" id="{03AF60D7-46DA-4F2C-A140-742FEB6D6926}"/>
            </a:ext>
          </a:extLst>
        </xdr:cNvPr>
        <xdr:cNvSpPr txBox="1"/>
      </xdr:nvSpPr>
      <xdr:spPr>
        <a:xfrm>
          <a:off x="19310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653" name="n_4aveValue【庁舎】&#10;一人当たり面積">
          <a:extLst>
            <a:ext uri="{FF2B5EF4-FFF2-40B4-BE49-F238E27FC236}">
              <a16:creationId xmlns:a16="http://schemas.microsoft.com/office/drawing/2014/main" id="{CD2D7DC0-D076-4A3C-BCF4-F83D5465D259}"/>
            </a:ext>
          </a:extLst>
        </xdr:cNvPr>
        <xdr:cNvSpPr txBox="1"/>
      </xdr:nvSpPr>
      <xdr:spPr>
        <a:xfrm>
          <a:off x="18421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123933</xdr:rowOff>
    </xdr:from>
    <xdr:ext cx="469744" cy="259045"/>
    <xdr:sp macro="" textlink="">
      <xdr:nvSpPr>
        <xdr:cNvPr id="654" name="n_1mainValue【庁舎】&#10;一人当たり面積">
          <a:extLst>
            <a:ext uri="{FF2B5EF4-FFF2-40B4-BE49-F238E27FC236}">
              <a16:creationId xmlns:a16="http://schemas.microsoft.com/office/drawing/2014/main" id="{C910F93B-4D90-4B8B-B21A-A498D133A535}"/>
            </a:ext>
          </a:extLst>
        </xdr:cNvPr>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95266</xdr:rowOff>
    </xdr:from>
    <xdr:ext cx="469744" cy="259045"/>
    <xdr:sp macro="" textlink="">
      <xdr:nvSpPr>
        <xdr:cNvPr id="655" name="n_2mainValue【庁舎】&#10;一人当たり面積">
          <a:extLst>
            <a:ext uri="{FF2B5EF4-FFF2-40B4-BE49-F238E27FC236}">
              <a16:creationId xmlns:a16="http://schemas.microsoft.com/office/drawing/2014/main" id="{F36BFFE1-871A-48EF-945A-F35A9D29FD42}"/>
            </a:ext>
          </a:extLst>
        </xdr:cNvPr>
        <xdr:cNvSpPr txBox="1"/>
      </xdr:nvSpPr>
      <xdr:spPr>
        <a:xfrm>
          <a:off x="20199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85470</xdr:rowOff>
    </xdr:from>
    <xdr:ext cx="469744" cy="259045"/>
    <xdr:sp macro="" textlink="">
      <xdr:nvSpPr>
        <xdr:cNvPr id="656" name="n_3mainValue【庁舎】&#10;一人当たり面積">
          <a:extLst>
            <a:ext uri="{FF2B5EF4-FFF2-40B4-BE49-F238E27FC236}">
              <a16:creationId xmlns:a16="http://schemas.microsoft.com/office/drawing/2014/main" id="{5CCDE538-667F-4F61-A77F-0E6DAEAEC293}"/>
            </a:ext>
          </a:extLst>
        </xdr:cNvPr>
        <xdr:cNvSpPr txBox="1"/>
      </xdr:nvSpPr>
      <xdr:spPr>
        <a:xfrm>
          <a:off x="19310427" y="1791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78939</xdr:rowOff>
    </xdr:from>
    <xdr:ext cx="469744" cy="259045"/>
    <xdr:sp macro="" textlink="">
      <xdr:nvSpPr>
        <xdr:cNvPr id="657" name="n_4mainValue【庁舎】&#10;一人当たり面積">
          <a:extLst>
            <a:ext uri="{FF2B5EF4-FFF2-40B4-BE49-F238E27FC236}">
              <a16:creationId xmlns:a16="http://schemas.microsoft.com/office/drawing/2014/main" id="{70A455BE-5F46-406A-A281-CFE0DAD9F618}"/>
            </a:ext>
          </a:extLst>
        </xdr:cNvPr>
        <xdr:cNvSpPr txBox="1"/>
      </xdr:nvSpPr>
      <xdr:spPr>
        <a:xfrm>
          <a:off x="18421427" y="1790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3B6E7E58-6553-4249-9EC0-322F1DA4E5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A8190165-8D36-4244-97EB-184FE5C689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84AFA0B5-1E0B-435C-A5E9-D505CAE5AD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mn-ea"/>
              <a:ea typeface="+mn-ea"/>
              <a:cs typeface="+mn-cs"/>
            </a:rPr>
            <a:t>有形固定資産減価償却率について、類似団体平均と比較して値が高くなっている施設は、一般廃棄物処理施設と図書館である。</a:t>
          </a:r>
          <a:endParaRPr lang="ja-JP" altLang="ja-JP" b="0">
            <a:effectLst/>
            <a:latin typeface="+mn-ea"/>
            <a:ea typeface="+mn-ea"/>
          </a:endParaRPr>
        </a:p>
        <a:p>
          <a:r>
            <a:rPr kumimoji="1" lang="ja-JP" altLang="ja-JP" sz="1100" b="0">
              <a:solidFill>
                <a:schemeClr val="dk1"/>
              </a:solidFill>
              <a:effectLst/>
              <a:latin typeface="+mn-ea"/>
              <a:ea typeface="+mn-ea"/>
              <a:cs typeface="+mn-cs"/>
            </a:rPr>
            <a:t>　一般廃棄物処理施設については、新炉建設が計画され令和</a:t>
          </a:r>
          <a:r>
            <a:rPr kumimoji="1" lang="en-US" altLang="ja-JP" sz="1100" b="0">
              <a:solidFill>
                <a:schemeClr val="dk1"/>
              </a:solidFill>
              <a:effectLst/>
              <a:latin typeface="+mn-ea"/>
              <a:ea typeface="+mn-ea"/>
              <a:cs typeface="+mn-cs"/>
            </a:rPr>
            <a:t>19</a:t>
          </a:r>
          <a:r>
            <a:rPr kumimoji="1" lang="ja-JP" altLang="ja-JP" sz="1100" b="0">
              <a:solidFill>
                <a:schemeClr val="dk1"/>
              </a:solidFill>
              <a:effectLst/>
              <a:latin typeface="+mn-ea"/>
              <a:ea typeface="+mn-ea"/>
              <a:cs typeface="+mn-cs"/>
            </a:rPr>
            <a:t>年に供用開始を目指しており、減価償却率は一時的に上昇するものの、新炉建設に伴い減少する見込みである。また、老朽化が進む糸豊清掃施設については、新炉建設の供用開始まで適切に維持管理を進めていく。</a:t>
          </a:r>
          <a:endParaRPr lang="ja-JP" altLang="ja-JP" b="0">
            <a:effectLst/>
            <a:latin typeface="+mn-ea"/>
            <a:ea typeface="+mn-ea"/>
          </a:endParaRPr>
        </a:p>
        <a:p>
          <a:r>
            <a:rPr kumimoji="1" lang="ja-JP" altLang="ja-JP" sz="1100" b="0">
              <a:solidFill>
                <a:schemeClr val="dk1"/>
              </a:solidFill>
              <a:effectLst/>
              <a:latin typeface="+mn-ea"/>
              <a:ea typeface="+mn-ea"/>
              <a:cs typeface="+mn-cs"/>
            </a:rPr>
            <a:t>　図書館については、新たな個別施設策定計画に基づき、適切に維持管理を進めていく。</a:t>
          </a:r>
          <a:endParaRPr lang="ja-JP" altLang="ja-JP" b="0">
            <a:effectLst/>
            <a:latin typeface="+mn-ea"/>
            <a:ea typeface="+mn-ea"/>
          </a:endParaRPr>
        </a:p>
        <a:p>
          <a:r>
            <a:rPr kumimoji="1" lang="ja-JP" altLang="ja-JP" sz="1100" b="0">
              <a:solidFill>
                <a:schemeClr val="dk1"/>
              </a:solidFill>
              <a:effectLst/>
              <a:latin typeface="+mn-ea"/>
              <a:ea typeface="+mn-ea"/>
              <a:cs typeface="+mn-cs"/>
            </a:rPr>
            <a:t>　体育館・プールについては、平成</a:t>
          </a:r>
          <a:r>
            <a:rPr kumimoji="1" lang="en-US" altLang="ja-JP" sz="1100" b="0">
              <a:solidFill>
                <a:schemeClr val="dk1"/>
              </a:solidFill>
              <a:effectLst/>
              <a:latin typeface="+mn-ea"/>
              <a:ea typeface="+mn-ea"/>
              <a:cs typeface="+mn-cs"/>
            </a:rPr>
            <a:t>26</a:t>
          </a:r>
          <a:r>
            <a:rPr kumimoji="1" lang="ja-JP" altLang="ja-JP" sz="1100" b="0">
              <a:solidFill>
                <a:schemeClr val="dk1"/>
              </a:solidFill>
              <a:effectLst/>
              <a:latin typeface="+mn-ea"/>
              <a:ea typeface="+mn-ea"/>
              <a:cs typeface="+mn-cs"/>
            </a:rPr>
            <a:t>年度に豊崎総合公園市民体育館を建設したため、有形固定資産減価償却率は低い値で推移している。</a:t>
          </a:r>
          <a:endParaRPr lang="ja-JP" altLang="ja-JP" b="0">
            <a:effectLst/>
            <a:latin typeface="+mn-ea"/>
            <a:ea typeface="+mn-ea"/>
          </a:endParaRPr>
        </a:p>
        <a:p>
          <a:r>
            <a:rPr kumimoji="1" lang="ja-JP" altLang="ja-JP" sz="1100" b="0">
              <a:solidFill>
                <a:schemeClr val="dk1"/>
              </a:solidFill>
              <a:effectLst/>
              <a:latin typeface="+mn-ea"/>
              <a:ea typeface="+mn-ea"/>
              <a:cs typeface="+mn-cs"/>
            </a:rPr>
            <a:t>　消防施設及び庁舎については、平成</a:t>
          </a:r>
          <a:r>
            <a:rPr kumimoji="1" lang="en-US" altLang="ja-JP" sz="1100" b="0">
              <a:solidFill>
                <a:schemeClr val="dk1"/>
              </a:solidFill>
              <a:effectLst/>
              <a:latin typeface="+mn-ea"/>
              <a:ea typeface="+mn-ea"/>
              <a:cs typeface="+mn-cs"/>
            </a:rPr>
            <a:t>30</a:t>
          </a:r>
          <a:r>
            <a:rPr kumimoji="1" lang="ja-JP" altLang="ja-JP" sz="1100" b="0">
              <a:solidFill>
                <a:schemeClr val="dk1"/>
              </a:solidFill>
              <a:effectLst/>
              <a:latin typeface="+mn-ea"/>
              <a:ea typeface="+mn-ea"/>
              <a:cs typeface="+mn-cs"/>
            </a:rPr>
            <a:t>年度に完成したことから、有形固定資産減価償却率は低い値となっている。</a:t>
          </a:r>
          <a:endParaRPr lang="ja-JP" altLang="ja-JP" b="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2123_&#35914;&#35211;&#22478;&#24066;_2022(2&#22238;&#30446;)&#9754;&#32207;&#21209;&#30465;&#12471;&#12473;&#12486;&#12512;&#1242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115</v>
          </cell>
          <cell r="BX51">
            <v>96.9</v>
          </cell>
          <cell r="CF51">
            <v>102.2</v>
          </cell>
          <cell r="CN51">
            <v>93</v>
          </cell>
          <cell r="CV51">
            <v>81.8</v>
          </cell>
        </row>
        <row r="53">
          <cell r="BP53">
            <v>37.5</v>
          </cell>
          <cell r="BX53">
            <v>38.4</v>
          </cell>
          <cell r="CF53">
            <v>39.6</v>
          </cell>
          <cell r="CN53">
            <v>41.2</v>
          </cell>
          <cell r="CV53">
            <v>43.1</v>
          </cell>
        </row>
        <row r="55">
          <cell r="AN55" t="str">
            <v>類似団体内平均値</v>
          </cell>
          <cell r="BP55">
            <v>25.4</v>
          </cell>
          <cell r="BX55">
            <v>23</v>
          </cell>
          <cell r="CF55">
            <v>28</v>
          </cell>
          <cell r="CN55">
            <v>11.2</v>
          </cell>
          <cell r="CV55">
            <v>4.5999999999999996</v>
          </cell>
        </row>
        <row r="57">
          <cell r="BP57">
            <v>60</v>
          </cell>
          <cell r="BX57">
            <v>60.6</v>
          </cell>
          <cell r="CF57">
            <v>62.3</v>
          </cell>
          <cell r="CN57">
            <v>63.7</v>
          </cell>
          <cell r="CV57">
            <v>64.099999999999994</v>
          </cell>
        </row>
        <row r="72">
          <cell r="BP72" t="str">
            <v>H30</v>
          </cell>
          <cell r="BX72" t="str">
            <v>R01</v>
          </cell>
          <cell r="CF72" t="str">
            <v>R02</v>
          </cell>
          <cell r="CN72" t="str">
            <v>R03</v>
          </cell>
          <cell r="CV72" t="str">
            <v>R04</v>
          </cell>
        </row>
        <row r="73">
          <cell r="AN73" t="str">
            <v>当該団体値</v>
          </cell>
          <cell r="BP73">
            <v>115</v>
          </cell>
          <cell r="BX73">
            <v>96.9</v>
          </cell>
          <cell r="CF73">
            <v>102.2</v>
          </cell>
          <cell r="CN73">
            <v>93</v>
          </cell>
          <cell r="CV73">
            <v>81.8</v>
          </cell>
        </row>
        <row r="75">
          <cell r="BP75">
            <v>8.9</v>
          </cell>
          <cell r="BX75">
            <v>9.5</v>
          </cell>
          <cell r="CF75">
            <v>9.4</v>
          </cell>
          <cell r="CN75">
            <v>9.1999999999999993</v>
          </cell>
          <cell r="CV75">
            <v>8.6999999999999993</v>
          </cell>
        </row>
        <row r="77">
          <cell r="AN77" t="str">
            <v>類似団体内平均値</v>
          </cell>
          <cell r="BP77">
            <v>25.4</v>
          </cell>
          <cell r="BX77">
            <v>23</v>
          </cell>
          <cell r="CF77">
            <v>28</v>
          </cell>
          <cell r="CN77">
            <v>11.2</v>
          </cell>
          <cell r="CV77">
            <v>4.5999999999999996</v>
          </cell>
        </row>
        <row r="79">
          <cell r="BP79">
            <v>7.8</v>
          </cell>
          <cell r="BX79">
            <v>7.7</v>
          </cell>
          <cell r="CF79">
            <v>7.5</v>
          </cell>
          <cell r="CN79">
            <v>5.7</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c r="B1" s="377" t="s">
        <v>82</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9"/>
      <c r="DK1" s="179"/>
      <c r="DL1" s="179"/>
      <c r="DM1" s="179"/>
      <c r="DN1" s="179"/>
      <c r="DO1" s="179"/>
    </row>
    <row r="2" spans="1:119" ht="24.75" thickBot="1">
      <c r="B2" s="180" t="s">
        <v>83</v>
      </c>
      <c r="C2" s="180"/>
      <c r="D2" s="181"/>
    </row>
    <row r="3" spans="1:119" ht="18.75" customHeight="1" thickBot="1">
      <c r="A3" s="179"/>
      <c r="B3" s="378" t="s">
        <v>84</v>
      </c>
      <c r="C3" s="379"/>
      <c r="D3" s="379"/>
      <c r="E3" s="380"/>
      <c r="F3" s="380"/>
      <c r="G3" s="380"/>
      <c r="H3" s="380"/>
      <c r="I3" s="380"/>
      <c r="J3" s="380"/>
      <c r="K3" s="380"/>
      <c r="L3" s="380" t="s">
        <v>85</v>
      </c>
      <c r="M3" s="380"/>
      <c r="N3" s="380"/>
      <c r="O3" s="380"/>
      <c r="P3" s="380"/>
      <c r="Q3" s="380"/>
      <c r="R3" s="387"/>
      <c r="S3" s="387"/>
      <c r="T3" s="387"/>
      <c r="U3" s="387"/>
      <c r="V3" s="388"/>
      <c r="W3" s="362" t="s">
        <v>86</v>
      </c>
      <c r="X3" s="363"/>
      <c r="Y3" s="363"/>
      <c r="Z3" s="363"/>
      <c r="AA3" s="363"/>
      <c r="AB3" s="379"/>
      <c r="AC3" s="387" t="s">
        <v>87</v>
      </c>
      <c r="AD3" s="363"/>
      <c r="AE3" s="363"/>
      <c r="AF3" s="363"/>
      <c r="AG3" s="363"/>
      <c r="AH3" s="363"/>
      <c r="AI3" s="363"/>
      <c r="AJ3" s="363"/>
      <c r="AK3" s="363"/>
      <c r="AL3" s="364"/>
      <c r="AM3" s="362" t="s">
        <v>88</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89</v>
      </c>
      <c r="BO3" s="363"/>
      <c r="BP3" s="363"/>
      <c r="BQ3" s="363"/>
      <c r="BR3" s="363"/>
      <c r="BS3" s="363"/>
      <c r="BT3" s="363"/>
      <c r="BU3" s="364"/>
      <c r="BV3" s="362" t="s">
        <v>90</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91</v>
      </c>
      <c r="CU3" s="363"/>
      <c r="CV3" s="363"/>
      <c r="CW3" s="363"/>
      <c r="CX3" s="363"/>
      <c r="CY3" s="363"/>
      <c r="CZ3" s="363"/>
      <c r="DA3" s="364"/>
      <c r="DB3" s="362" t="s">
        <v>92</v>
      </c>
      <c r="DC3" s="363"/>
      <c r="DD3" s="363"/>
      <c r="DE3" s="363"/>
      <c r="DF3" s="363"/>
      <c r="DG3" s="363"/>
      <c r="DH3" s="363"/>
      <c r="DI3" s="364"/>
    </row>
    <row r="4" spans="1:119" ht="18.75" customHeight="1">
      <c r="A4" s="179"/>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93</v>
      </c>
      <c r="AZ4" s="366"/>
      <c r="BA4" s="366"/>
      <c r="BB4" s="366"/>
      <c r="BC4" s="366"/>
      <c r="BD4" s="366"/>
      <c r="BE4" s="366"/>
      <c r="BF4" s="366"/>
      <c r="BG4" s="366"/>
      <c r="BH4" s="366"/>
      <c r="BI4" s="366"/>
      <c r="BJ4" s="366"/>
      <c r="BK4" s="366"/>
      <c r="BL4" s="366"/>
      <c r="BM4" s="367"/>
      <c r="BN4" s="368">
        <v>33668647</v>
      </c>
      <c r="BO4" s="369"/>
      <c r="BP4" s="369"/>
      <c r="BQ4" s="369"/>
      <c r="BR4" s="369"/>
      <c r="BS4" s="369"/>
      <c r="BT4" s="369"/>
      <c r="BU4" s="370"/>
      <c r="BV4" s="368">
        <v>31619996</v>
      </c>
      <c r="BW4" s="369"/>
      <c r="BX4" s="369"/>
      <c r="BY4" s="369"/>
      <c r="BZ4" s="369"/>
      <c r="CA4" s="369"/>
      <c r="CB4" s="369"/>
      <c r="CC4" s="370"/>
      <c r="CD4" s="371" t="s">
        <v>94</v>
      </c>
      <c r="CE4" s="372"/>
      <c r="CF4" s="372"/>
      <c r="CG4" s="372"/>
      <c r="CH4" s="372"/>
      <c r="CI4" s="372"/>
      <c r="CJ4" s="372"/>
      <c r="CK4" s="372"/>
      <c r="CL4" s="372"/>
      <c r="CM4" s="372"/>
      <c r="CN4" s="372"/>
      <c r="CO4" s="372"/>
      <c r="CP4" s="372"/>
      <c r="CQ4" s="372"/>
      <c r="CR4" s="372"/>
      <c r="CS4" s="373"/>
      <c r="CT4" s="374">
        <v>1.8</v>
      </c>
      <c r="CU4" s="375"/>
      <c r="CV4" s="375"/>
      <c r="CW4" s="375"/>
      <c r="CX4" s="375"/>
      <c r="CY4" s="375"/>
      <c r="CZ4" s="375"/>
      <c r="DA4" s="376"/>
      <c r="DB4" s="374">
        <v>9.1</v>
      </c>
      <c r="DC4" s="375"/>
      <c r="DD4" s="375"/>
      <c r="DE4" s="375"/>
      <c r="DF4" s="375"/>
      <c r="DG4" s="375"/>
      <c r="DH4" s="375"/>
      <c r="DI4" s="376"/>
    </row>
    <row r="5" spans="1:119" ht="18.75" customHeight="1">
      <c r="A5" s="179"/>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95</v>
      </c>
      <c r="AN5" s="435"/>
      <c r="AO5" s="435"/>
      <c r="AP5" s="435"/>
      <c r="AQ5" s="435"/>
      <c r="AR5" s="435"/>
      <c r="AS5" s="435"/>
      <c r="AT5" s="436"/>
      <c r="AU5" s="437" t="s">
        <v>96</v>
      </c>
      <c r="AV5" s="438"/>
      <c r="AW5" s="438"/>
      <c r="AX5" s="438"/>
      <c r="AY5" s="439" t="s">
        <v>97</v>
      </c>
      <c r="AZ5" s="440"/>
      <c r="BA5" s="440"/>
      <c r="BB5" s="440"/>
      <c r="BC5" s="440"/>
      <c r="BD5" s="440"/>
      <c r="BE5" s="440"/>
      <c r="BF5" s="440"/>
      <c r="BG5" s="440"/>
      <c r="BH5" s="440"/>
      <c r="BI5" s="440"/>
      <c r="BJ5" s="440"/>
      <c r="BK5" s="440"/>
      <c r="BL5" s="440"/>
      <c r="BM5" s="441"/>
      <c r="BN5" s="405">
        <v>33310694</v>
      </c>
      <c r="BO5" s="406"/>
      <c r="BP5" s="406"/>
      <c r="BQ5" s="406"/>
      <c r="BR5" s="406"/>
      <c r="BS5" s="406"/>
      <c r="BT5" s="406"/>
      <c r="BU5" s="407"/>
      <c r="BV5" s="405">
        <v>29783428</v>
      </c>
      <c r="BW5" s="406"/>
      <c r="BX5" s="406"/>
      <c r="BY5" s="406"/>
      <c r="BZ5" s="406"/>
      <c r="CA5" s="406"/>
      <c r="CB5" s="406"/>
      <c r="CC5" s="407"/>
      <c r="CD5" s="408" t="s">
        <v>98</v>
      </c>
      <c r="CE5" s="409"/>
      <c r="CF5" s="409"/>
      <c r="CG5" s="409"/>
      <c r="CH5" s="409"/>
      <c r="CI5" s="409"/>
      <c r="CJ5" s="409"/>
      <c r="CK5" s="409"/>
      <c r="CL5" s="409"/>
      <c r="CM5" s="409"/>
      <c r="CN5" s="409"/>
      <c r="CO5" s="409"/>
      <c r="CP5" s="409"/>
      <c r="CQ5" s="409"/>
      <c r="CR5" s="409"/>
      <c r="CS5" s="410"/>
      <c r="CT5" s="402">
        <v>87.6</v>
      </c>
      <c r="CU5" s="403"/>
      <c r="CV5" s="403"/>
      <c r="CW5" s="403"/>
      <c r="CX5" s="403"/>
      <c r="CY5" s="403"/>
      <c r="CZ5" s="403"/>
      <c r="DA5" s="404"/>
      <c r="DB5" s="402">
        <v>83.4</v>
      </c>
      <c r="DC5" s="403"/>
      <c r="DD5" s="403"/>
      <c r="DE5" s="403"/>
      <c r="DF5" s="403"/>
      <c r="DG5" s="403"/>
      <c r="DH5" s="403"/>
      <c r="DI5" s="404"/>
    </row>
    <row r="6" spans="1:119" ht="18.75" customHeight="1">
      <c r="A6" s="179"/>
      <c r="B6" s="411" t="s">
        <v>99</v>
      </c>
      <c r="C6" s="412"/>
      <c r="D6" s="412"/>
      <c r="E6" s="413"/>
      <c r="F6" s="413"/>
      <c r="G6" s="413"/>
      <c r="H6" s="413"/>
      <c r="I6" s="413"/>
      <c r="J6" s="413"/>
      <c r="K6" s="413"/>
      <c r="L6" s="413" t="s">
        <v>100</v>
      </c>
      <c r="M6" s="413"/>
      <c r="N6" s="413"/>
      <c r="O6" s="413"/>
      <c r="P6" s="413"/>
      <c r="Q6" s="413"/>
      <c r="R6" s="417"/>
      <c r="S6" s="417"/>
      <c r="T6" s="417"/>
      <c r="U6" s="417"/>
      <c r="V6" s="418"/>
      <c r="W6" s="421" t="s">
        <v>101</v>
      </c>
      <c r="X6" s="422"/>
      <c r="Y6" s="422"/>
      <c r="Z6" s="422"/>
      <c r="AA6" s="422"/>
      <c r="AB6" s="412"/>
      <c r="AC6" s="425" t="s">
        <v>102</v>
      </c>
      <c r="AD6" s="426"/>
      <c r="AE6" s="426"/>
      <c r="AF6" s="426"/>
      <c r="AG6" s="426"/>
      <c r="AH6" s="426"/>
      <c r="AI6" s="426"/>
      <c r="AJ6" s="426"/>
      <c r="AK6" s="426"/>
      <c r="AL6" s="427"/>
      <c r="AM6" s="434" t="s">
        <v>103</v>
      </c>
      <c r="AN6" s="435"/>
      <c r="AO6" s="435"/>
      <c r="AP6" s="435"/>
      <c r="AQ6" s="435"/>
      <c r="AR6" s="435"/>
      <c r="AS6" s="435"/>
      <c r="AT6" s="436"/>
      <c r="AU6" s="437" t="s">
        <v>96</v>
      </c>
      <c r="AV6" s="438"/>
      <c r="AW6" s="438"/>
      <c r="AX6" s="438"/>
      <c r="AY6" s="439" t="s">
        <v>104</v>
      </c>
      <c r="AZ6" s="440"/>
      <c r="BA6" s="440"/>
      <c r="BB6" s="440"/>
      <c r="BC6" s="440"/>
      <c r="BD6" s="440"/>
      <c r="BE6" s="440"/>
      <c r="BF6" s="440"/>
      <c r="BG6" s="440"/>
      <c r="BH6" s="440"/>
      <c r="BI6" s="440"/>
      <c r="BJ6" s="440"/>
      <c r="BK6" s="440"/>
      <c r="BL6" s="440"/>
      <c r="BM6" s="441"/>
      <c r="BN6" s="405">
        <v>357953</v>
      </c>
      <c r="BO6" s="406"/>
      <c r="BP6" s="406"/>
      <c r="BQ6" s="406"/>
      <c r="BR6" s="406"/>
      <c r="BS6" s="406"/>
      <c r="BT6" s="406"/>
      <c r="BU6" s="407"/>
      <c r="BV6" s="405">
        <v>1836568</v>
      </c>
      <c r="BW6" s="406"/>
      <c r="BX6" s="406"/>
      <c r="BY6" s="406"/>
      <c r="BZ6" s="406"/>
      <c r="CA6" s="406"/>
      <c r="CB6" s="406"/>
      <c r="CC6" s="407"/>
      <c r="CD6" s="408" t="s">
        <v>105</v>
      </c>
      <c r="CE6" s="409"/>
      <c r="CF6" s="409"/>
      <c r="CG6" s="409"/>
      <c r="CH6" s="409"/>
      <c r="CI6" s="409"/>
      <c r="CJ6" s="409"/>
      <c r="CK6" s="409"/>
      <c r="CL6" s="409"/>
      <c r="CM6" s="409"/>
      <c r="CN6" s="409"/>
      <c r="CO6" s="409"/>
      <c r="CP6" s="409"/>
      <c r="CQ6" s="409"/>
      <c r="CR6" s="409"/>
      <c r="CS6" s="410"/>
      <c r="CT6" s="442">
        <v>89.2</v>
      </c>
      <c r="CU6" s="443"/>
      <c r="CV6" s="443"/>
      <c r="CW6" s="443"/>
      <c r="CX6" s="443"/>
      <c r="CY6" s="443"/>
      <c r="CZ6" s="443"/>
      <c r="DA6" s="444"/>
      <c r="DB6" s="442">
        <v>88.9</v>
      </c>
      <c r="DC6" s="443"/>
      <c r="DD6" s="443"/>
      <c r="DE6" s="443"/>
      <c r="DF6" s="443"/>
      <c r="DG6" s="443"/>
      <c r="DH6" s="443"/>
      <c r="DI6" s="444"/>
    </row>
    <row r="7" spans="1:119" ht="18.75" customHeight="1">
      <c r="A7" s="179"/>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106</v>
      </c>
      <c r="AN7" s="435"/>
      <c r="AO7" s="435"/>
      <c r="AP7" s="435"/>
      <c r="AQ7" s="435"/>
      <c r="AR7" s="435"/>
      <c r="AS7" s="435"/>
      <c r="AT7" s="436"/>
      <c r="AU7" s="437" t="s">
        <v>107</v>
      </c>
      <c r="AV7" s="438"/>
      <c r="AW7" s="438"/>
      <c r="AX7" s="438"/>
      <c r="AY7" s="439" t="s">
        <v>108</v>
      </c>
      <c r="AZ7" s="440"/>
      <c r="BA7" s="440"/>
      <c r="BB7" s="440"/>
      <c r="BC7" s="440"/>
      <c r="BD7" s="440"/>
      <c r="BE7" s="440"/>
      <c r="BF7" s="440"/>
      <c r="BG7" s="440"/>
      <c r="BH7" s="440"/>
      <c r="BI7" s="440"/>
      <c r="BJ7" s="440"/>
      <c r="BK7" s="440"/>
      <c r="BL7" s="440"/>
      <c r="BM7" s="441"/>
      <c r="BN7" s="405">
        <v>114004</v>
      </c>
      <c r="BO7" s="406"/>
      <c r="BP7" s="406"/>
      <c r="BQ7" s="406"/>
      <c r="BR7" s="406"/>
      <c r="BS7" s="406"/>
      <c r="BT7" s="406"/>
      <c r="BU7" s="407"/>
      <c r="BV7" s="405">
        <v>626802</v>
      </c>
      <c r="BW7" s="406"/>
      <c r="BX7" s="406"/>
      <c r="BY7" s="406"/>
      <c r="BZ7" s="406"/>
      <c r="CA7" s="406"/>
      <c r="CB7" s="406"/>
      <c r="CC7" s="407"/>
      <c r="CD7" s="408" t="s">
        <v>109</v>
      </c>
      <c r="CE7" s="409"/>
      <c r="CF7" s="409"/>
      <c r="CG7" s="409"/>
      <c r="CH7" s="409"/>
      <c r="CI7" s="409"/>
      <c r="CJ7" s="409"/>
      <c r="CK7" s="409"/>
      <c r="CL7" s="409"/>
      <c r="CM7" s="409"/>
      <c r="CN7" s="409"/>
      <c r="CO7" s="409"/>
      <c r="CP7" s="409"/>
      <c r="CQ7" s="409"/>
      <c r="CR7" s="409"/>
      <c r="CS7" s="410"/>
      <c r="CT7" s="405">
        <v>13371881</v>
      </c>
      <c r="CU7" s="406"/>
      <c r="CV7" s="406"/>
      <c r="CW7" s="406"/>
      <c r="CX7" s="406"/>
      <c r="CY7" s="406"/>
      <c r="CZ7" s="406"/>
      <c r="DA7" s="407"/>
      <c r="DB7" s="405">
        <v>13326336</v>
      </c>
      <c r="DC7" s="406"/>
      <c r="DD7" s="406"/>
      <c r="DE7" s="406"/>
      <c r="DF7" s="406"/>
      <c r="DG7" s="406"/>
      <c r="DH7" s="406"/>
      <c r="DI7" s="407"/>
    </row>
    <row r="8" spans="1:119" ht="18.75" customHeight="1" thickBot="1">
      <c r="A8" s="179"/>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110</v>
      </c>
      <c r="AN8" s="435"/>
      <c r="AO8" s="435"/>
      <c r="AP8" s="435"/>
      <c r="AQ8" s="435"/>
      <c r="AR8" s="435"/>
      <c r="AS8" s="435"/>
      <c r="AT8" s="436"/>
      <c r="AU8" s="437" t="s">
        <v>96</v>
      </c>
      <c r="AV8" s="438"/>
      <c r="AW8" s="438"/>
      <c r="AX8" s="438"/>
      <c r="AY8" s="439" t="s">
        <v>111</v>
      </c>
      <c r="AZ8" s="440"/>
      <c r="BA8" s="440"/>
      <c r="BB8" s="440"/>
      <c r="BC8" s="440"/>
      <c r="BD8" s="440"/>
      <c r="BE8" s="440"/>
      <c r="BF8" s="440"/>
      <c r="BG8" s="440"/>
      <c r="BH8" s="440"/>
      <c r="BI8" s="440"/>
      <c r="BJ8" s="440"/>
      <c r="BK8" s="440"/>
      <c r="BL8" s="440"/>
      <c r="BM8" s="441"/>
      <c r="BN8" s="405">
        <v>243949</v>
      </c>
      <c r="BO8" s="406"/>
      <c r="BP8" s="406"/>
      <c r="BQ8" s="406"/>
      <c r="BR8" s="406"/>
      <c r="BS8" s="406"/>
      <c r="BT8" s="406"/>
      <c r="BU8" s="407"/>
      <c r="BV8" s="405">
        <v>1209766</v>
      </c>
      <c r="BW8" s="406"/>
      <c r="BX8" s="406"/>
      <c r="BY8" s="406"/>
      <c r="BZ8" s="406"/>
      <c r="CA8" s="406"/>
      <c r="CB8" s="406"/>
      <c r="CC8" s="407"/>
      <c r="CD8" s="408" t="s">
        <v>112</v>
      </c>
      <c r="CE8" s="409"/>
      <c r="CF8" s="409"/>
      <c r="CG8" s="409"/>
      <c r="CH8" s="409"/>
      <c r="CI8" s="409"/>
      <c r="CJ8" s="409"/>
      <c r="CK8" s="409"/>
      <c r="CL8" s="409"/>
      <c r="CM8" s="409"/>
      <c r="CN8" s="409"/>
      <c r="CO8" s="409"/>
      <c r="CP8" s="409"/>
      <c r="CQ8" s="409"/>
      <c r="CR8" s="409"/>
      <c r="CS8" s="410"/>
      <c r="CT8" s="445">
        <v>0.63</v>
      </c>
      <c r="CU8" s="446"/>
      <c r="CV8" s="446"/>
      <c r="CW8" s="446"/>
      <c r="CX8" s="446"/>
      <c r="CY8" s="446"/>
      <c r="CZ8" s="446"/>
      <c r="DA8" s="447"/>
      <c r="DB8" s="445">
        <v>0.64</v>
      </c>
      <c r="DC8" s="446"/>
      <c r="DD8" s="446"/>
      <c r="DE8" s="446"/>
      <c r="DF8" s="446"/>
      <c r="DG8" s="446"/>
      <c r="DH8" s="446"/>
      <c r="DI8" s="447"/>
    </row>
    <row r="9" spans="1:119" ht="18.75" customHeight="1" thickBot="1">
      <c r="A9" s="179"/>
      <c r="B9" s="399" t="s">
        <v>113</v>
      </c>
      <c r="C9" s="400"/>
      <c r="D9" s="400"/>
      <c r="E9" s="400"/>
      <c r="F9" s="400"/>
      <c r="G9" s="400"/>
      <c r="H9" s="400"/>
      <c r="I9" s="400"/>
      <c r="J9" s="400"/>
      <c r="K9" s="448"/>
      <c r="L9" s="449" t="s">
        <v>114</v>
      </c>
      <c r="M9" s="450"/>
      <c r="N9" s="450"/>
      <c r="O9" s="450"/>
      <c r="P9" s="450"/>
      <c r="Q9" s="451"/>
      <c r="R9" s="452">
        <v>64612</v>
      </c>
      <c r="S9" s="453"/>
      <c r="T9" s="453"/>
      <c r="U9" s="453"/>
      <c r="V9" s="454"/>
      <c r="W9" s="362" t="s">
        <v>115</v>
      </c>
      <c r="X9" s="363"/>
      <c r="Y9" s="363"/>
      <c r="Z9" s="363"/>
      <c r="AA9" s="363"/>
      <c r="AB9" s="363"/>
      <c r="AC9" s="363"/>
      <c r="AD9" s="363"/>
      <c r="AE9" s="363"/>
      <c r="AF9" s="363"/>
      <c r="AG9" s="363"/>
      <c r="AH9" s="363"/>
      <c r="AI9" s="363"/>
      <c r="AJ9" s="363"/>
      <c r="AK9" s="363"/>
      <c r="AL9" s="364"/>
      <c r="AM9" s="434" t="s">
        <v>116</v>
      </c>
      <c r="AN9" s="435"/>
      <c r="AO9" s="435"/>
      <c r="AP9" s="435"/>
      <c r="AQ9" s="435"/>
      <c r="AR9" s="435"/>
      <c r="AS9" s="435"/>
      <c r="AT9" s="436"/>
      <c r="AU9" s="437" t="s">
        <v>107</v>
      </c>
      <c r="AV9" s="438"/>
      <c r="AW9" s="438"/>
      <c r="AX9" s="438"/>
      <c r="AY9" s="439" t="s">
        <v>117</v>
      </c>
      <c r="AZ9" s="440"/>
      <c r="BA9" s="440"/>
      <c r="BB9" s="440"/>
      <c r="BC9" s="440"/>
      <c r="BD9" s="440"/>
      <c r="BE9" s="440"/>
      <c r="BF9" s="440"/>
      <c r="BG9" s="440"/>
      <c r="BH9" s="440"/>
      <c r="BI9" s="440"/>
      <c r="BJ9" s="440"/>
      <c r="BK9" s="440"/>
      <c r="BL9" s="440"/>
      <c r="BM9" s="441"/>
      <c r="BN9" s="405">
        <v>-965817</v>
      </c>
      <c r="BO9" s="406"/>
      <c r="BP9" s="406"/>
      <c r="BQ9" s="406"/>
      <c r="BR9" s="406"/>
      <c r="BS9" s="406"/>
      <c r="BT9" s="406"/>
      <c r="BU9" s="407"/>
      <c r="BV9" s="405">
        <v>922014</v>
      </c>
      <c r="BW9" s="406"/>
      <c r="BX9" s="406"/>
      <c r="BY9" s="406"/>
      <c r="BZ9" s="406"/>
      <c r="CA9" s="406"/>
      <c r="CB9" s="406"/>
      <c r="CC9" s="407"/>
      <c r="CD9" s="408" t="s">
        <v>118</v>
      </c>
      <c r="CE9" s="409"/>
      <c r="CF9" s="409"/>
      <c r="CG9" s="409"/>
      <c r="CH9" s="409"/>
      <c r="CI9" s="409"/>
      <c r="CJ9" s="409"/>
      <c r="CK9" s="409"/>
      <c r="CL9" s="409"/>
      <c r="CM9" s="409"/>
      <c r="CN9" s="409"/>
      <c r="CO9" s="409"/>
      <c r="CP9" s="409"/>
      <c r="CQ9" s="409"/>
      <c r="CR9" s="409"/>
      <c r="CS9" s="410"/>
      <c r="CT9" s="402">
        <v>11.6</v>
      </c>
      <c r="CU9" s="403"/>
      <c r="CV9" s="403"/>
      <c r="CW9" s="403"/>
      <c r="CX9" s="403"/>
      <c r="CY9" s="403"/>
      <c r="CZ9" s="403"/>
      <c r="DA9" s="404"/>
      <c r="DB9" s="402">
        <v>12.4</v>
      </c>
      <c r="DC9" s="403"/>
      <c r="DD9" s="403"/>
      <c r="DE9" s="403"/>
      <c r="DF9" s="403"/>
      <c r="DG9" s="403"/>
      <c r="DH9" s="403"/>
      <c r="DI9" s="404"/>
    </row>
    <row r="10" spans="1:119" ht="18.75" customHeight="1" thickBot="1">
      <c r="A10" s="179"/>
      <c r="B10" s="399"/>
      <c r="C10" s="400"/>
      <c r="D10" s="400"/>
      <c r="E10" s="400"/>
      <c r="F10" s="400"/>
      <c r="G10" s="400"/>
      <c r="H10" s="400"/>
      <c r="I10" s="400"/>
      <c r="J10" s="400"/>
      <c r="K10" s="448"/>
      <c r="L10" s="455" t="s">
        <v>119</v>
      </c>
      <c r="M10" s="435"/>
      <c r="N10" s="435"/>
      <c r="O10" s="435"/>
      <c r="P10" s="435"/>
      <c r="Q10" s="436"/>
      <c r="R10" s="456">
        <v>61119</v>
      </c>
      <c r="S10" s="457"/>
      <c r="T10" s="457"/>
      <c r="U10" s="457"/>
      <c r="V10" s="458"/>
      <c r="W10" s="393"/>
      <c r="X10" s="394"/>
      <c r="Y10" s="394"/>
      <c r="Z10" s="394"/>
      <c r="AA10" s="394"/>
      <c r="AB10" s="394"/>
      <c r="AC10" s="394"/>
      <c r="AD10" s="394"/>
      <c r="AE10" s="394"/>
      <c r="AF10" s="394"/>
      <c r="AG10" s="394"/>
      <c r="AH10" s="394"/>
      <c r="AI10" s="394"/>
      <c r="AJ10" s="394"/>
      <c r="AK10" s="394"/>
      <c r="AL10" s="397"/>
      <c r="AM10" s="434" t="s">
        <v>120</v>
      </c>
      <c r="AN10" s="435"/>
      <c r="AO10" s="435"/>
      <c r="AP10" s="435"/>
      <c r="AQ10" s="435"/>
      <c r="AR10" s="435"/>
      <c r="AS10" s="435"/>
      <c r="AT10" s="436"/>
      <c r="AU10" s="437" t="s">
        <v>96</v>
      </c>
      <c r="AV10" s="438"/>
      <c r="AW10" s="438"/>
      <c r="AX10" s="438"/>
      <c r="AY10" s="439" t="s">
        <v>121</v>
      </c>
      <c r="AZ10" s="440"/>
      <c r="BA10" s="440"/>
      <c r="BB10" s="440"/>
      <c r="BC10" s="440"/>
      <c r="BD10" s="440"/>
      <c r="BE10" s="440"/>
      <c r="BF10" s="440"/>
      <c r="BG10" s="440"/>
      <c r="BH10" s="440"/>
      <c r="BI10" s="440"/>
      <c r="BJ10" s="440"/>
      <c r="BK10" s="440"/>
      <c r="BL10" s="440"/>
      <c r="BM10" s="441"/>
      <c r="BN10" s="405">
        <v>545</v>
      </c>
      <c r="BO10" s="406"/>
      <c r="BP10" s="406"/>
      <c r="BQ10" s="406"/>
      <c r="BR10" s="406"/>
      <c r="BS10" s="406"/>
      <c r="BT10" s="406"/>
      <c r="BU10" s="407"/>
      <c r="BV10" s="405">
        <v>154313</v>
      </c>
      <c r="BW10" s="406"/>
      <c r="BX10" s="406"/>
      <c r="BY10" s="406"/>
      <c r="BZ10" s="406"/>
      <c r="CA10" s="406"/>
      <c r="CB10" s="406"/>
      <c r="CC10" s="407"/>
      <c r="CD10" s="182" t="s">
        <v>122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c r="A11" s="179"/>
      <c r="B11" s="399"/>
      <c r="C11" s="400"/>
      <c r="D11" s="400"/>
      <c r="E11" s="400"/>
      <c r="F11" s="400"/>
      <c r="G11" s="400"/>
      <c r="H11" s="400"/>
      <c r="I11" s="400"/>
      <c r="J11" s="400"/>
      <c r="K11" s="448"/>
      <c r="L11" s="459" t="s">
        <v>123</v>
      </c>
      <c r="M11" s="460"/>
      <c r="N11" s="460"/>
      <c r="O11" s="460"/>
      <c r="P11" s="460"/>
      <c r="Q11" s="461"/>
      <c r="R11" s="462" t="s">
        <v>124</v>
      </c>
      <c r="S11" s="463"/>
      <c r="T11" s="463"/>
      <c r="U11" s="463"/>
      <c r="V11" s="464"/>
      <c r="W11" s="393"/>
      <c r="X11" s="394"/>
      <c r="Y11" s="394"/>
      <c r="Z11" s="394"/>
      <c r="AA11" s="394"/>
      <c r="AB11" s="394"/>
      <c r="AC11" s="394"/>
      <c r="AD11" s="394"/>
      <c r="AE11" s="394"/>
      <c r="AF11" s="394"/>
      <c r="AG11" s="394"/>
      <c r="AH11" s="394"/>
      <c r="AI11" s="394"/>
      <c r="AJ11" s="394"/>
      <c r="AK11" s="394"/>
      <c r="AL11" s="397"/>
      <c r="AM11" s="434" t="s">
        <v>125</v>
      </c>
      <c r="AN11" s="435"/>
      <c r="AO11" s="435"/>
      <c r="AP11" s="435"/>
      <c r="AQ11" s="435"/>
      <c r="AR11" s="435"/>
      <c r="AS11" s="435"/>
      <c r="AT11" s="436"/>
      <c r="AU11" s="437" t="s">
        <v>96</v>
      </c>
      <c r="AV11" s="438"/>
      <c r="AW11" s="438"/>
      <c r="AX11" s="438"/>
      <c r="AY11" s="439" t="s">
        <v>126</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127</v>
      </c>
      <c r="CE11" s="409"/>
      <c r="CF11" s="409"/>
      <c r="CG11" s="409"/>
      <c r="CH11" s="409"/>
      <c r="CI11" s="409"/>
      <c r="CJ11" s="409"/>
      <c r="CK11" s="409"/>
      <c r="CL11" s="409"/>
      <c r="CM11" s="409"/>
      <c r="CN11" s="409"/>
      <c r="CO11" s="409"/>
      <c r="CP11" s="409"/>
      <c r="CQ11" s="409"/>
      <c r="CR11" s="409"/>
      <c r="CS11" s="410"/>
      <c r="CT11" s="445" t="s">
        <v>128</v>
      </c>
      <c r="CU11" s="446"/>
      <c r="CV11" s="446"/>
      <c r="CW11" s="446"/>
      <c r="CX11" s="446"/>
      <c r="CY11" s="446"/>
      <c r="CZ11" s="446"/>
      <c r="DA11" s="447"/>
      <c r="DB11" s="445" t="s">
        <v>129</v>
      </c>
      <c r="DC11" s="446"/>
      <c r="DD11" s="446"/>
      <c r="DE11" s="446"/>
      <c r="DF11" s="446"/>
      <c r="DG11" s="446"/>
      <c r="DH11" s="446"/>
      <c r="DI11" s="447"/>
    </row>
    <row r="12" spans="1:119" ht="18.75" customHeight="1">
      <c r="A12" s="179"/>
      <c r="B12" s="465" t="s">
        <v>130</v>
      </c>
      <c r="C12" s="466"/>
      <c r="D12" s="466"/>
      <c r="E12" s="466"/>
      <c r="F12" s="466"/>
      <c r="G12" s="466"/>
      <c r="H12" s="466"/>
      <c r="I12" s="466"/>
      <c r="J12" s="466"/>
      <c r="K12" s="467"/>
      <c r="L12" s="474" t="s">
        <v>131</v>
      </c>
      <c r="M12" s="475"/>
      <c r="N12" s="475"/>
      <c r="O12" s="475"/>
      <c r="P12" s="475"/>
      <c r="Q12" s="476"/>
      <c r="R12" s="477">
        <v>65954</v>
      </c>
      <c r="S12" s="478"/>
      <c r="T12" s="478"/>
      <c r="U12" s="478"/>
      <c r="V12" s="479"/>
      <c r="W12" s="480" t="s">
        <v>1</v>
      </c>
      <c r="X12" s="438"/>
      <c r="Y12" s="438"/>
      <c r="Z12" s="438"/>
      <c r="AA12" s="438"/>
      <c r="AB12" s="481"/>
      <c r="AC12" s="482" t="s">
        <v>132</v>
      </c>
      <c r="AD12" s="483"/>
      <c r="AE12" s="483"/>
      <c r="AF12" s="483"/>
      <c r="AG12" s="484"/>
      <c r="AH12" s="482" t="s">
        <v>133</v>
      </c>
      <c r="AI12" s="483"/>
      <c r="AJ12" s="483"/>
      <c r="AK12" s="483"/>
      <c r="AL12" s="485"/>
      <c r="AM12" s="434" t="s">
        <v>134</v>
      </c>
      <c r="AN12" s="435"/>
      <c r="AO12" s="435"/>
      <c r="AP12" s="435"/>
      <c r="AQ12" s="435"/>
      <c r="AR12" s="435"/>
      <c r="AS12" s="435"/>
      <c r="AT12" s="436"/>
      <c r="AU12" s="437" t="s">
        <v>135</v>
      </c>
      <c r="AV12" s="438"/>
      <c r="AW12" s="438"/>
      <c r="AX12" s="438"/>
      <c r="AY12" s="439" t="s">
        <v>136</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0</v>
      </c>
      <c r="BW12" s="406"/>
      <c r="BX12" s="406"/>
      <c r="BY12" s="406"/>
      <c r="BZ12" s="406"/>
      <c r="CA12" s="406"/>
      <c r="CB12" s="406"/>
      <c r="CC12" s="407"/>
      <c r="CD12" s="408" t="s">
        <v>137</v>
      </c>
      <c r="CE12" s="409"/>
      <c r="CF12" s="409"/>
      <c r="CG12" s="409"/>
      <c r="CH12" s="409"/>
      <c r="CI12" s="409"/>
      <c r="CJ12" s="409"/>
      <c r="CK12" s="409"/>
      <c r="CL12" s="409"/>
      <c r="CM12" s="409"/>
      <c r="CN12" s="409"/>
      <c r="CO12" s="409"/>
      <c r="CP12" s="409"/>
      <c r="CQ12" s="409"/>
      <c r="CR12" s="409"/>
      <c r="CS12" s="410"/>
      <c r="CT12" s="445" t="s">
        <v>129</v>
      </c>
      <c r="CU12" s="446"/>
      <c r="CV12" s="446"/>
      <c r="CW12" s="446"/>
      <c r="CX12" s="446"/>
      <c r="CY12" s="446"/>
      <c r="CZ12" s="446"/>
      <c r="DA12" s="447"/>
      <c r="DB12" s="445" t="s">
        <v>129</v>
      </c>
      <c r="DC12" s="446"/>
      <c r="DD12" s="446"/>
      <c r="DE12" s="446"/>
      <c r="DF12" s="446"/>
      <c r="DG12" s="446"/>
      <c r="DH12" s="446"/>
      <c r="DI12" s="447"/>
    </row>
    <row r="13" spans="1:119" ht="18.75" customHeight="1">
      <c r="A13" s="179"/>
      <c r="B13" s="468"/>
      <c r="C13" s="469"/>
      <c r="D13" s="469"/>
      <c r="E13" s="469"/>
      <c r="F13" s="469"/>
      <c r="G13" s="469"/>
      <c r="H13" s="469"/>
      <c r="I13" s="469"/>
      <c r="J13" s="469"/>
      <c r="K13" s="470"/>
      <c r="L13" s="188"/>
      <c r="M13" s="496" t="s">
        <v>138</v>
      </c>
      <c r="N13" s="497"/>
      <c r="O13" s="497"/>
      <c r="P13" s="497"/>
      <c r="Q13" s="498"/>
      <c r="R13" s="489">
        <v>65539</v>
      </c>
      <c r="S13" s="490"/>
      <c r="T13" s="490"/>
      <c r="U13" s="490"/>
      <c r="V13" s="491"/>
      <c r="W13" s="421" t="s">
        <v>139</v>
      </c>
      <c r="X13" s="422"/>
      <c r="Y13" s="422"/>
      <c r="Z13" s="422"/>
      <c r="AA13" s="422"/>
      <c r="AB13" s="412"/>
      <c r="AC13" s="456">
        <v>769</v>
      </c>
      <c r="AD13" s="457"/>
      <c r="AE13" s="457"/>
      <c r="AF13" s="457"/>
      <c r="AG13" s="499"/>
      <c r="AH13" s="456">
        <v>830</v>
      </c>
      <c r="AI13" s="457"/>
      <c r="AJ13" s="457"/>
      <c r="AK13" s="457"/>
      <c r="AL13" s="458"/>
      <c r="AM13" s="434" t="s">
        <v>140</v>
      </c>
      <c r="AN13" s="435"/>
      <c r="AO13" s="435"/>
      <c r="AP13" s="435"/>
      <c r="AQ13" s="435"/>
      <c r="AR13" s="435"/>
      <c r="AS13" s="435"/>
      <c r="AT13" s="436"/>
      <c r="AU13" s="437" t="s">
        <v>141</v>
      </c>
      <c r="AV13" s="438"/>
      <c r="AW13" s="438"/>
      <c r="AX13" s="438"/>
      <c r="AY13" s="439" t="s">
        <v>142</v>
      </c>
      <c r="AZ13" s="440"/>
      <c r="BA13" s="440"/>
      <c r="BB13" s="440"/>
      <c r="BC13" s="440"/>
      <c r="BD13" s="440"/>
      <c r="BE13" s="440"/>
      <c r="BF13" s="440"/>
      <c r="BG13" s="440"/>
      <c r="BH13" s="440"/>
      <c r="BI13" s="440"/>
      <c r="BJ13" s="440"/>
      <c r="BK13" s="440"/>
      <c r="BL13" s="440"/>
      <c r="BM13" s="441"/>
      <c r="BN13" s="405">
        <v>-965272</v>
      </c>
      <c r="BO13" s="406"/>
      <c r="BP13" s="406"/>
      <c r="BQ13" s="406"/>
      <c r="BR13" s="406"/>
      <c r="BS13" s="406"/>
      <c r="BT13" s="406"/>
      <c r="BU13" s="407"/>
      <c r="BV13" s="405">
        <v>1076327</v>
      </c>
      <c r="BW13" s="406"/>
      <c r="BX13" s="406"/>
      <c r="BY13" s="406"/>
      <c r="BZ13" s="406"/>
      <c r="CA13" s="406"/>
      <c r="CB13" s="406"/>
      <c r="CC13" s="407"/>
      <c r="CD13" s="408" t="s">
        <v>143</v>
      </c>
      <c r="CE13" s="409"/>
      <c r="CF13" s="409"/>
      <c r="CG13" s="409"/>
      <c r="CH13" s="409"/>
      <c r="CI13" s="409"/>
      <c r="CJ13" s="409"/>
      <c r="CK13" s="409"/>
      <c r="CL13" s="409"/>
      <c r="CM13" s="409"/>
      <c r="CN13" s="409"/>
      <c r="CO13" s="409"/>
      <c r="CP13" s="409"/>
      <c r="CQ13" s="409"/>
      <c r="CR13" s="409"/>
      <c r="CS13" s="410"/>
      <c r="CT13" s="402">
        <v>8.6999999999999993</v>
      </c>
      <c r="CU13" s="403"/>
      <c r="CV13" s="403"/>
      <c r="CW13" s="403"/>
      <c r="CX13" s="403"/>
      <c r="CY13" s="403"/>
      <c r="CZ13" s="403"/>
      <c r="DA13" s="404"/>
      <c r="DB13" s="402">
        <v>9.1999999999999993</v>
      </c>
      <c r="DC13" s="403"/>
      <c r="DD13" s="403"/>
      <c r="DE13" s="403"/>
      <c r="DF13" s="403"/>
      <c r="DG13" s="403"/>
      <c r="DH13" s="403"/>
      <c r="DI13" s="404"/>
    </row>
    <row r="14" spans="1:119" ht="18.75" customHeight="1" thickBot="1">
      <c r="A14" s="179"/>
      <c r="B14" s="468"/>
      <c r="C14" s="469"/>
      <c r="D14" s="469"/>
      <c r="E14" s="469"/>
      <c r="F14" s="469"/>
      <c r="G14" s="469"/>
      <c r="H14" s="469"/>
      <c r="I14" s="469"/>
      <c r="J14" s="469"/>
      <c r="K14" s="470"/>
      <c r="L14" s="486" t="s">
        <v>144</v>
      </c>
      <c r="M14" s="487"/>
      <c r="N14" s="487"/>
      <c r="O14" s="487"/>
      <c r="P14" s="487"/>
      <c r="Q14" s="488"/>
      <c r="R14" s="489">
        <v>65940</v>
      </c>
      <c r="S14" s="490"/>
      <c r="T14" s="490"/>
      <c r="U14" s="490"/>
      <c r="V14" s="491"/>
      <c r="W14" s="395"/>
      <c r="X14" s="396"/>
      <c r="Y14" s="396"/>
      <c r="Z14" s="396"/>
      <c r="AA14" s="396"/>
      <c r="AB14" s="385"/>
      <c r="AC14" s="492">
        <v>3</v>
      </c>
      <c r="AD14" s="493"/>
      <c r="AE14" s="493"/>
      <c r="AF14" s="493"/>
      <c r="AG14" s="494"/>
      <c r="AH14" s="492">
        <v>3.7</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145</v>
      </c>
      <c r="CE14" s="501"/>
      <c r="CF14" s="501"/>
      <c r="CG14" s="501"/>
      <c r="CH14" s="501"/>
      <c r="CI14" s="501"/>
      <c r="CJ14" s="501"/>
      <c r="CK14" s="501"/>
      <c r="CL14" s="501"/>
      <c r="CM14" s="501"/>
      <c r="CN14" s="501"/>
      <c r="CO14" s="501"/>
      <c r="CP14" s="501"/>
      <c r="CQ14" s="501"/>
      <c r="CR14" s="501"/>
      <c r="CS14" s="502"/>
      <c r="CT14" s="503">
        <v>81.8</v>
      </c>
      <c r="CU14" s="504"/>
      <c r="CV14" s="504"/>
      <c r="CW14" s="504"/>
      <c r="CX14" s="504"/>
      <c r="CY14" s="504"/>
      <c r="CZ14" s="504"/>
      <c r="DA14" s="505"/>
      <c r="DB14" s="503">
        <v>93</v>
      </c>
      <c r="DC14" s="504"/>
      <c r="DD14" s="504"/>
      <c r="DE14" s="504"/>
      <c r="DF14" s="504"/>
      <c r="DG14" s="504"/>
      <c r="DH14" s="504"/>
      <c r="DI14" s="505"/>
    </row>
    <row r="15" spans="1:119" ht="18.75" customHeight="1">
      <c r="A15" s="179"/>
      <c r="B15" s="468"/>
      <c r="C15" s="469"/>
      <c r="D15" s="469"/>
      <c r="E15" s="469"/>
      <c r="F15" s="469"/>
      <c r="G15" s="469"/>
      <c r="H15" s="469"/>
      <c r="I15" s="469"/>
      <c r="J15" s="469"/>
      <c r="K15" s="470"/>
      <c r="L15" s="188"/>
      <c r="M15" s="496" t="s">
        <v>146</v>
      </c>
      <c r="N15" s="497"/>
      <c r="O15" s="497"/>
      <c r="P15" s="497"/>
      <c r="Q15" s="498"/>
      <c r="R15" s="489">
        <v>65563</v>
      </c>
      <c r="S15" s="490"/>
      <c r="T15" s="490"/>
      <c r="U15" s="490"/>
      <c r="V15" s="491"/>
      <c r="W15" s="421" t="s">
        <v>147</v>
      </c>
      <c r="X15" s="422"/>
      <c r="Y15" s="422"/>
      <c r="Z15" s="422"/>
      <c r="AA15" s="422"/>
      <c r="AB15" s="412"/>
      <c r="AC15" s="456">
        <v>3232</v>
      </c>
      <c r="AD15" s="457"/>
      <c r="AE15" s="457"/>
      <c r="AF15" s="457"/>
      <c r="AG15" s="499"/>
      <c r="AH15" s="456">
        <v>2962</v>
      </c>
      <c r="AI15" s="457"/>
      <c r="AJ15" s="457"/>
      <c r="AK15" s="457"/>
      <c r="AL15" s="458"/>
      <c r="AM15" s="434"/>
      <c r="AN15" s="435"/>
      <c r="AO15" s="435"/>
      <c r="AP15" s="435"/>
      <c r="AQ15" s="435"/>
      <c r="AR15" s="435"/>
      <c r="AS15" s="435"/>
      <c r="AT15" s="436"/>
      <c r="AU15" s="437"/>
      <c r="AV15" s="438"/>
      <c r="AW15" s="438"/>
      <c r="AX15" s="438"/>
      <c r="AY15" s="365" t="s">
        <v>148</v>
      </c>
      <c r="AZ15" s="366"/>
      <c r="BA15" s="366"/>
      <c r="BB15" s="366"/>
      <c r="BC15" s="366"/>
      <c r="BD15" s="366"/>
      <c r="BE15" s="366"/>
      <c r="BF15" s="366"/>
      <c r="BG15" s="366"/>
      <c r="BH15" s="366"/>
      <c r="BI15" s="366"/>
      <c r="BJ15" s="366"/>
      <c r="BK15" s="366"/>
      <c r="BL15" s="366"/>
      <c r="BM15" s="367"/>
      <c r="BN15" s="368">
        <v>7028083</v>
      </c>
      <c r="BO15" s="369"/>
      <c r="BP15" s="369"/>
      <c r="BQ15" s="369"/>
      <c r="BR15" s="369"/>
      <c r="BS15" s="369"/>
      <c r="BT15" s="369"/>
      <c r="BU15" s="370"/>
      <c r="BV15" s="368">
        <v>6603304</v>
      </c>
      <c r="BW15" s="369"/>
      <c r="BX15" s="369"/>
      <c r="BY15" s="369"/>
      <c r="BZ15" s="369"/>
      <c r="CA15" s="369"/>
      <c r="CB15" s="369"/>
      <c r="CC15" s="370"/>
      <c r="CD15" s="506" t="s">
        <v>149</v>
      </c>
      <c r="CE15" s="507"/>
      <c r="CF15" s="507"/>
      <c r="CG15" s="507"/>
      <c r="CH15" s="507"/>
      <c r="CI15" s="507"/>
      <c r="CJ15" s="507"/>
      <c r="CK15" s="507"/>
      <c r="CL15" s="507"/>
      <c r="CM15" s="507"/>
      <c r="CN15" s="507"/>
      <c r="CO15" s="507"/>
      <c r="CP15" s="507"/>
      <c r="CQ15" s="507"/>
      <c r="CR15" s="507"/>
      <c r="CS15" s="508"/>
      <c r="CT15" s="189"/>
      <c r="CU15" s="190"/>
      <c r="CV15" s="190"/>
      <c r="CW15" s="190"/>
      <c r="CX15" s="190"/>
      <c r="CY15" s="190"/>
      <c r="CZ15" s="190"/>
      <c r="DA15" s="191"/>
      <c r="DB15" s="189"/>
      <c r="DC15" s="190"/>
      <c r="DD15" s="190"/>
      <c r="DE15" s="190"/>
      <c r="DF15" s="190"/>
      <c r="DG15" s="190"/>
      <c r="DH15" s="190"/>
      <c r="DI15" s="191"/>
    </row>
    <row r="16" spans="1:119" ht="18.75" customHeight="1">
      <c r="A16" s="179"/>
      <c r="B16" s="468"/>
      <c r="C16" s="469"/>
      <c r="D16" s="469"/>
      <c r="E16" s="469"/>
      <c r="F16" s="469"/>
      <c r="G16" s="469"/>
      <c r="H16" s="469"/>
      <c r="I16" s="469"/>
      <c r="J16" s="469"/>
      <c r="K16" s="470"/>
      <c r="L16" s="486" t="s">
        <v>150</v>
      </c>
      <c r="M16" s="509"/>
      <c r="N16" s="509"/>
      <c r="O16" s="509"/>
      <c r="P16" s="509"/>
      <c r="Q16" s="510"/>
      <c r="R16" s="511" t="s">
        <v>151</v>
      </c>
      <c r="S16" s="512"/>
      <c r="T16" s="512"/>
      <c r="U16" s="512"/>
      <c r="V16" s="513"/>
      <c r="W16" s="395"/>
      <c r="X16" s="396"/>
      <c r="Y16" s="396"/>
      <c r="Z16" s="396"/>
      <c r="AA16" s="396"/>
      <c r="AB16" s="385"/>
      <c r="AC16" s="492">
        <v>12.8</v>
      </c>
      <c r="AD16" s="493"/>
      <c r="AE16" s="493"/>
      <c r="AF16" s="493"/>
      <c r="AG16" s="494"/>
      <c r="AH16" s="492">
        <v>13.1</v>
      </c>
      <c r="AI16" s="493"/>
      <c r="AJ16" s="493"/>
      <c r="AK16" s="493"/>
      <c r="AL16" s="495"/>
      <c r="AM16" s="434"/>
      <c r="AN16" s="435"/>
      <c r="AO16" s="435"/>
      <c r="AP16" s="435"/>
      <c r="AQ16" s="435"/>
      <c r="AR16" s="435"/>
      <c r="AS16" s="435"/>
      <c r="AT16" s="436"/>
      <c r="AU16" s="437"/>
      <c r="AV16" s="438"/>
      <c r="AW16" s="438"/>
      <c r="AX16" s="438"/>
      <c r="AY16" s="439" t="s">
        <v>152</v>
      </c>
      <c r="AZ16" s="440"/>
      <c r="BA16" s="440"/>
      <c r="BB16" s="440"/>
      <c r="BC16" s="440"/>
      <c r="BD16" s="440"/>
      <c r="BE16" s="440"/>
      <c r="BF16" s="440"/>
      <c r="BG16" s="440"/>
      <c r="BH16" s="440"/>
      <c r="BI16" s="440"/>
      <c r="BJ16" s="440"/>
      <c r="BK16" s="440"/>
      <c r="BL16" s="440"/>
      <c r="BM16" s="441"/>
      <c r="BN16" s="405">
        <v>11291966</v>
      </c>
      <c r="BO16" s="406"/>
      <c r="BP16" s="406"/>
      <c r="BQ16" s="406"/>
      <c r="BR16" s="406"/>
      <c r="BS16" s="406"/>
      <c r="BT16" s="406"/>
      <c r="BU16" s="407"/>
      <c r="BV16" s="405">
        <v>10720394</v>
      </c>
      <c r="BW16" s="406"/>
      <c r="BX16" s="406"/>
      <c r="BY16" s="406"/>
      <c r="BZ16" s="406"/>
      <c r="CA16" s="406"/>
      <c r="CB16" s="406"/>
      <c r="CC16" s="407"/>
      <c r="CD16" s="192"/>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c r="A17" s="179"/>
      <c r="B17" s="471"/>
      <c r="C17" s="472"/>
      <c r="D17" s="472"/>
      <c r="E17" s="472"/>
      <c r="F17" s="472"/>
      <c r="G17" s="472"/>
      <c r="H17" s="472"/>
      <c r="I17" s="472"/>
      <c r="J17" s="472"/>
      <c r="K17" s="473"/>
      <c r="L17" s="193"/>
      <c r="M17" s="516" t="s">
        <v>153</v>
      </c>
      <c r="N17" s="517"/>
      <c r="O17" s="517"/>
      <c r="P17" s="517"/>
      <c r="Q17" s="518"/>
      <c r="R17" s="511" t="s">
        <v>154</v>
      </c>
      <c r="S17" s="512"/>
      <c r="T17" s="512"/>
      <c r="U17" s="512"/>
      <c r="V17" s="513"/>
      <c r="W17" s="421" t="s">
        <v>155</v>
      </c>
      <c r="X17" s="422"/>
      <c r="Y17" s="422"/>
      <c r="Z17" s="422"/>
      <c r="AA17" s="422"/>
      <c r="AB17" s="412"/>
      <c r="AC17" s="456">
        <v>21312</v>
      </c>
      <c r="AD17" s="457"/>
      <c r="AE17" s="457"/>
      <c r="AF17" s="457"/>
      <c r="AG17" s="499"/>
      <c r="AH17" s="456">
        <v>18846</v>
      </c>
      <c r="AI17" s="457"/>
      <c r="AJ17" s="457"/>
      <c r="AK17" s="457"/>
      <c r="AL17" s="458"/>
      <c r="AM17" s="434"/>
      <c r="AN17" s="435"/>
      <c r="AO17" s="435"/>
      <c r="AP17" s="435"/>
      <c r="AQ17" s="435"/>
      <c r="AR17" s="435"/>
      <c r="AS17" s="435"/>
      <c r="AT17" s="436"/>
      <c r="AU17" s="437"/>
      <c r="AV17" s="438"/>
      <c r="AW17" s="438"/>
      <c r="AX17" s="438"/>
      <c r="AY17" s="439" t="s">
        <v>156</v>
      </c>
      <c r="AZ17" s="440"/>
      <c r="BA17" s="440"/>
      <c r="BB17" s="440"/>
      <c r="BC17" s="440"/>
      <c r="BD17" s="440"/>
      <c r="BE17" s="440"/>
      <c r="BF17" s="440"/>
      <c r="BG17" s="440"/>
      <c r="BH17" s="440"/>
      <c r="BI17" s="440"/>
      <c r="BJ17" s="440"/>
      <c r="BK17" s="440"/>
      <c r="BL17" s="440"/>
      <c r="BM17" s="441"/>
      <c r="BN17" s="405">
        <v>8872041</v>
      </c>
      <c r="BO17" s="406"/>
      <c r="BP17" s="406"/>
      <c r="BQ17" s="406"/>
      <c r="BR17" s="406"/>
      <c r="BS17" s="406"/>
      <c r="BT17" s="406"/>
      <c r="BU17" s="407"/>
      <c r="BV17" s="405">
        <v>8348930</v>
      </c>
      <c r="BW17" s="406"/>
      <c r="BX17" s="406"/>
      <c r="BY17" s="406"/>
      <c r="BZ17" s="406"/>
      <c r="CA17" s="406"/>
      <c r="CB17" s="406"/>
      <c r="CC17" s="407"/>
      <c r="CD17" s="192"/>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c r="A18" s="179"/>
      <c r="B18" s="527" t="s">
        <v>157</v>
      </c>
      <c r="C18" s="448"/>
      <c r="D18" s="448"/>
      <c r="E18" s="528"/>
      <c r="F18" s="528"/>
      <c r="G18" s="528"/>
      <c r="H18" s="528"/>
      <c r="I18" s="528"/>
      <c r="J18" s="528"/>
      <c r="K18" s="528"/>
      <c r="L18" s="529">
        <v>19.34</v>
      </c>
      <c r="M18" s="529"/>
      <c r="N18" s="529"/>
      <c r="O18" s="529"/>
      <c r="P18" s="529"/>
      <c r="Q18" s="529"/>
      <c r="R18" s="530"/>
      <c r="S18" s="530"/>
      <c r="T18" s="530"/>
      <c r="U18" s="530"/>
      <c r="V18" s="531"/>
      <c r="W18" s="423"/>
      <c r="X18" s="424"/>
      <c r="Y18" s="424"/>
      <c r="Z18" s="424"/>
      <c r="AA18" s="424"/>
      <c r="AB18" s="415"/>
      <c r="AC18" s="532">
        <v>84.2</v>
      </c>
      <c r="AD18" s="533"/>
      <c r="AE18" s="533"/>
      <c r="AF18" s="533"/>
      <c r="AG18" s="534"/>
      <c r="AH18" s="532">
        <v>83.2</v>
      </c>
      <c r="AI18" s="533"/>
      <c r="AJ18" s="533"/>
      <c r="AK18" s="533"/>
      <c r="AL18" s="535"/>
      <c r="AM18" s="434"/>
      <c r="AN18" s="435"/>
      <c r="AO18" s="435"/>
      <c r="AP18" s="435"/>
      <c r="AQ18" s="435"/>
      <c r="AR18" s="435"/>
      <c r="AS18" s="435"/>
      <c r="AT18" s="436"/>
      <c r="AU18" s="437"/>
      <c r="AV18" s="438"/>
      <c r="AW18" s="438"/>
      <c r="AX18" s="438"/>
      <c r="AY18" s="439" t="s">
        <v>158</v>
      </c>
      <c r="AZ18" s="440"/>
      <c r="BA18" s="440"/>
      <c r="BB18" s="440"/>
      <c r="BC18" s="440"/>
      <c r="BD18" s="440"/>
      <c r="BE18" s="440"/>
      <c r="BF18" s="440"/>
      <c r="BG18" s="440"/>
      <c r="BH18" s="440"/>
      <c r="BI18" s="440"/>
      <c r="BJ18" s="440"/>
      <c r="BK18" s="440"/>
      <c r="BL18" s="440"/>
      <c r="BM18" s="441"/>
      <c r="BN18" s="405">
        <v>12287400</v>
      </c>
      <c r="BO18" s="406"/>
      <c r="BP18" s="406"/>
      <c r="BQ18" s="406"/>
      <c r="BR18" s="406"/>
      <c r="BS18" s="406"/>
      <c r="BT18" s="406"/>
      <c r="BU18" s="407"/>
      <c r="BV18" s="405">
        <v>11547351</v>
      </c>
      <c r="BW18" s="406"/>
      <c r="BX18" s="406"/>
      <c r="BY18" s="406"/>
      <c r="BZ18" s="406"/>
      <c r="CA18" s="406"/>
      <c r="CB18" s="406"/>
      <c r="CC18" s="407"/>
      <c r="CD18" s="192"/>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c r="A19" s="179"/>
      <c r="B19" s="527" t="s">
        <v>159</v>
      </c>
      <c r="C19" s="448"/>
      <c r="D19" s="448"/>
      <c r="E19" s="528"/>
      <c r="F19" s="528"/>
      <c r="G19" s="528"/>
      <c r="H19" s="528"/>
      <c r="I19" s="528"/>
      <c r="J19" s="528"/>
      <c r="K19" s="528"/>
      <c r="L19" s="536">
        <v>3341</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160</v>
      </c>
      <c r="AZ19" s="440"/>
      <c r="BA19" s="440"/>
      <c r="BB19" s="440"/>
      <c r="BC19" s="440"/>
      <c r="BD19" s="440"/>
      <c r="BE19" s="440"/>
      <c r="BF19" s="440"/>
      <c r="BG19" s="440"/>
      <c r="BH19" s="440"/>
      <c r="BI19" s="440"/>
      <c r="BJ19" s="440"/>
      <c r="BK19" s="440"/>
      <c r="BL19" s="440"/>
      <c r="BM19" s="441"/>
      <c r="BN19" s="405">
        <v>17085486</v>
      </c>
      <c r="BO19" s="406"/>
      <c r="BP19" s="406"/>
      <c r="BQ19" s="406"/>
      <c r="BR19" s="406"/>
      <c r="BS19" s="406"/>
      <c r="BT19" s="406"/>
      <c r="BU19" s="407"/>
      <c r="BV19" s="405">
        <v>15821889</v>
      </c>
      <c r="BW19" s="406"/>
      <c r="BX19" s="406"/>
      <c r="BY19" s="406"/>
      <c r="BZ19" s="406"/>
      <c r="CA19" s="406"/>
      <c r="CB19" s="406"/>
      <c r="CC19" s="407"/>
      <c r="CD19" s="192"/>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c r="A20" s="179"/>
      <c r="B20" s="527" t="s">
        <v>161</v>
      </c>
      <c r="C20" s="448"/>
      <c r="D20" s="448"/>
      <c r="E20" s="528"/>
      <c r="F20" s="528"/>
      <c r="G20" s="528"/>
      <c r="H20" s="528"/>
      <c r="I20" s="528"/>
      <c r="J20" s="528"/>
      <c r="K20" s="528"/>
      <c r="L20" s="536">
        <v>24580</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2"/>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c r="A21" s="179"/>
      <c r="B21" s="545" t="s">
        <v>162</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2"/>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c r="A22" s="179"/>
      <c r="B22" s="575" t="s">
        <v>163</v>
      </c>
      <c r="C22" s="549"/>
      <c r="D22" s="550"/>
      <c r="E22" s="417" t="s">
        <v>1</v>
      </c>
      <c r="F22" s="422"/>
      <c r="G22" s="422"/>
      <c r="H22" s="422"/>
      <c r="I22" s="422"/>
      <c r="J22" s="422"/>
      <c r="K22" s="412"/>
      <c r="L22" s="417" t="s">
        <v>164</v>
      </c>
      <c r="M22" s="422"/>
      <c r="N22" s="422"/>
      <c r="O22" s="422"/>
      <c r="P22" s="412"/>
      <c r="Q22" s="580" t="s">
        <v>165</v>
      </c>
      <c r="R22" s="581"/>
      <c r="S22" s="581"/>
      <c r="T22" s="581"/>
      <c r="U22" s="581"/>
      <c r="V22" s="582"/>
      <c r="W22" s="548" t="s">
        <v>166</v>
      </c>
      <c r="X22" s="549"/>
      <c r="Y22" s="550"/>
      <c r="Z22" s="417" t="s">
        <v>1</v>
      </c>
      <c r="AA22" s="422"/>
      <c r="AB22" s="422"/>
      <c r="AC22" s="422"/>
      <c r="AD22" s="422"/>
      <c r="AE22" s="422"/>
      <c r="AF22" s="422"/>
      <c r="AG22" s="412"/>
      <c r="AH22" s="586" t="s">
        <v>167</v>
      </c>
      <c r="AI22" s="422"/>
      <c r="AJ22" s="422"/>
      <c r="AK22" s="422"/>
      <c r="AL22" s="412"/>
      <c r="AM22" s="586" t="s">
        <v>168</v>
      </c>
      <c r="AN22" s="587"/>
      <c r="AO22" s="587"/>
      <c r="AP22" s="587"/>
      <c r="AQ22" s="587"/>
      <c r="AR22" s="588"/>
      <c r="AS22" s="580" t="s">
        <v>165</v>
      </c>
      <c r="AT22" s="581"/>
      <c r="AU22" s="581"/>
      <c r="AV22" s="581"/>
      <c r="AW22" s="581"/>
      <c r="AX22" s="592"/>
      <c r="AY22" s="365" t="s">
        <v>169</v>
      </c>
      <c r="AZ22" s="366"/>
      <c r="BA22" s="366"/>
      <c r="BB22" s="366"/>
      <c r="BC22" s="366"/>
      <c r="BD22" s="366"/>
      <c r="BE22" s="366"/>
      <c r="BF22" s="366"/>
      <c r="BG22" s="366"/>
      <c r="BH22" s="366"/>
      <c r="BI22" s="366"/>
      <c r="BJ22" s="366"/>
      <c r="BK22" s="366"/>
      <c r="BL22" s="366"/>
      <c r="BM22" s="367"/>
      <c r="BN22" s="368">
        <v>29545887</v>
      </c>
      <c r="BO22" s="369"/>
      <c r="BP22" s="369"/>
      <c r="BQ22" s="369"/>
      <c r="BR22" s="369"/>
      <c r="BS22" s="369"/>
      <c r="BT22" s="369"/>
      <c r="BU22" s="370"/>
      <c r="BV22" s="368">
        <v>29636195</v>
      </c>
      <c r="BW22" s="369"/>
      <c r="BX22" s="369"/>
      <c r="BY22" s="369"/>
      <c r="BZ22" s="369"/>
      <c r="CA22" s="369"/>
      <c r="CB22" s="369"/>
      <c r="CC22" s="370"/>
      <c r="CD22" s="192"/>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c r="A23" s="179"/>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170</v>
      </c>
      <c r="AZ23" s="440"/>
      <c r="BA23" s="440"/>
      <c r="BB23" s="440"/>
      <c r="BC23" s="440"/>
      <c r="BD23" s="440"/>
      <c r="BE23" s="440"/>
      <c r="BF23" s="440"/>
      <c r="BG23" s="440"/>
      <c r="BH23" s="440"/>
      <c r="BI23" s="440"/>
      <c r="BJ23" s="440"/>
      <c r="BK23" s="440"/>
      <c r="BL23" s="440"/>
      <c r="BM23" s="441"/>
      <c r="BN23" s="405">
        <v>26215547</v>
      </c>
      <c r="BO23" s="406"/>
      <c r="BP23" s="406"/>
      <c r="BQ23" s="406"/>
      <c r="BR23" s="406"/>
      <c r="BS23" s="406"/>
      <c r="BT23" s="406"/>
      <c r="BU23" s="407"/>
      <c r="BV23" s="405">
        <v>26351892</v>
      </c>
      <c r="BW23" s="406"/>
      <c r="BX23" s="406"/>
      <c r="BY23" s="406"/>
      <c r="BZ23" s="406"/>
      <c r="CA23" s="406"/>
      <c r="CB23" s="406"/>
      <c r="CC23" s="407"/>
      <c r="CD23" s="192"/>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c r="A24" s="179"/>
      <c r="B24" s="576"/>
      <c r="C24" s="552"/>
      <c r="D24" s="553"/>
      <c r="E24" s="455" t="s">
        <v>171</v>
      </c>
      <c r="F24" s="435"/>
      <c r="G24" s="435"/>
      <c r="H24" s="435"/>
      <c r="I24" s="435"/>
      <c r="J24" s="435"/>
      <c r="K24" s="436"/>
      <c r="L24" s="456">
        <v>1</v>
      </c>
      <c r="M24" s="457"/>
      <c r="N24" s="457"/>
      <c r="O24" s="457"/>
      <c r="P24" s="499"/>
      <c r="Q24" s="456">
        <v>8300</v>
      </c>
      <c r="R24" s="457"/>
      <c r="S24" s="457"/>
      <c r="T24" s="457"/>
      <c r="U24" s="457"/>
      <c r="V24" s="499"/>
      <c r="W24" s="551"/>
      <c r="X24" s="552"/>
      <c r="Y24" s="553"/>
      <c r="Z24" s="455" t="s">
        <v>172</v>
      </c>
      <c r="AA24" s="435"/>
      <c r="AB24" s="435"/>
      <c r="AC24" s="435"/>
      <c r="AD24" s="435"/>
      <c r="AE24" s="435"/>
      <c r="AF24" s="435"/>
      <c r="AG24" s="436"/>
      <c r="AH24" s="456">
        <v>400</v>
      </c>
      <c r="AI24" s="457"/>
      <c r="AJ24" s="457"/>
      <c r="AK24" s="457"/>
      <c r="AL24" s="499"/>
      <c r="AM24" s="456">
        <v>1144400</v>
      </c>
      <c r="AN24" s="457"/>
      <c r="AO24" s="457"/>
      <c r="AP24" s="457"/>
      <c r="AQ24" s="457"/>
      <c r="AR24" s="499"/>
      <c r="AS24" s="456">
        <v>2861</v>
      </c>
      <c r="AT24" s="457"/>
      <c r="AU24" s="457"/>
      <c r="AV24" s="457"/>
      <c r="AW24" s="457"/>
      <c r="AX24" s="458"/>
      <c r="AY24" s="521" t="s">
        <v>173</v>
      </c>
      <c r="AZ24" s="522"/>
      <c r="BA24" s="522"/>
      <c r="BB24" s="522"/>
      <c r="BC24" s="522"/>
      <c r="BD24" s="522"/>
      <c r="BE24" s="522"/>
      <c r="BF24" s="522"/>
      <c r="BG24" s="522"/>
      <c r="BH24" s="522"/>
      <c r="BI24" s="522"/>
      <c r="BJ24" s="522"/>
      <c r="BK24" s="522"/>
      <c r="BL24" s="522"/>
      <c r="BM24" s="523"/>
      <c r="BN24" s="405">
        <v>22299788</v>
      </c>
      <c r="BO24" s="406"/>
      <c r="BP24" s="406"/>
      <c r="BQ24" s="406"/>
      <c r="BR24" s="406"/>
      <c r="BS24" s="406"/>
      <c r="BT24" s="406"/>
      <c r="BU24" s="407"/>
      <c r="BV24" s="405">
        <v>21975728</v>
      </c>
      <c r="BW24" s="406"/>
      <c r="BX24" s="406"/>
      <c r="BY24" s="406"/>
      <c r="BZ24" s="406"/>
      <c r="CA24" s="406"/>
      <c r="CB24" s="406"/>
      <c r="CC24" s="407"/>
      <c r="CD24" s="192"/>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c r="A25" s="179"/>
      <c r="B25" s="576"/>
      <c r="C25" s="552"/>
      <c r="D25" s="553"/>
      <c r="E25" s="455" t="s">
        <v>174</v>
      </c>
      <c r="F25" s="435"/>
      <c r="G25" s="435"/>
      <c r="H25" s="435"/>
      <c r="I25" s="435"/>
      <c r="J25" s="435"/>
      <c r="K25" s="436"/>
      <c r="L25" s="456">
        <v>1</v>
      </c>
      <c r="M25" s="457"/>
      <c r="N25" s="457"/>
      <c r="O25" s="457"/>
      <c r="P25" s="499"/>
      <c r="Q25" s="456">
        <v>6840</v>
      </c>
      <c r="R25" s="457"/>
      <c r="S25" s="457"/>
      <c r="T25" s="457"/>
      <c r="U25" s="457"/>
      <c r="V25" s="499"/>
      <c r="W25" s="551"/>
      <c r="X25" s="552"/>
      <c r="Y25" s="553"/>
      <c r="Z25" s="455" t="s">
        <v>175</v>
      </c>
      <c r="AA25" s="435"/>
      <c r="AB25" s="435"/>
      <c r="AC25" s="435"/>
      <c r="AD25" s="435"/>
      <c r="AE25" s="435"/>
      <c r="AF25" s="435"/>
      <c r="AG25" s="436"/>
      <c r="AH25" s="456">
        <v>64</v>
      </c>
      <c r="AI25" s="457"/>
      <c r="AJ25" s="457"/>
      <c r="AK25" s="457"/>
      <c r="AL25" s="499"/>
      <c r="AM25" s="456">
        <v>176832</v>
      </c>
      <c r="AN25" s="457"/>
      <c r="AO25" s="457"/>
      <c r="AP25" s="457"/>
      <c r="AQ25" s="457"/>
      <c r="AR25" s="499"/>
      <c r="AS25" s="456">
        <v>2763</v>
      </c>
      <c r="AT25" s="457"/>
      <c r="AU25" s="457"/>
      <c r="AV25" s="457"/>
      <c r="AW25" s="457"/>
      <c r="AX25" s="458"/>
      <c r="AY25" s="365" t="s">
        <v>176</v>
      </c>
      <c r="AZ25" s="366"/>
      <c r="BA25" s="366"/>
      <c r="BB25" s="366"/>
      <c r="BC25" s="366"/>
      <c r="BD25" s="366"/>
      <c r="BE25" s="366"/>
      <c r="BF25" s="366"/>
      <c r="BG25" s="366"/>
      <c r="BH25" s="366"/>
      <c r="BI25" s="366"/>
      <c r="BJ25" s="366"/>
      <c r="BK25" s="366"/>
      <c r="BL25" s="366"/>
      <c r="BM25" s="367"/>
      <c r="BN25" s="368">
        <v>6211886</v>
      </c>
      <c r="BO25" s="369"/>
      <c r="BP25" s="369"/>
      <c r="BQ25" s="369"/>
      <c r="BR25" s="369"/>
      <c r="BS25" s="369"/>
      <c r="BT25" s="369"/>
      <c r="BU25" s="370"/>
      <c r="BV25" s="368">
        <v>6277273</v>
      </c>
      <c r="BW25" s="369"/>
      <c r="BX25" s="369"/>
      <c r="BY25" s="369"/>
      <c r="BZ25" s="369"/>
      <c r="CA25" s="369"/>
      <c r="CB25" s="369"/>
      <c r="CC25" s="370"/>
      <c r="CD25" s="192"/>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c r="A26" s="179"/>
      <c r="B26" s="576"/>
      <c r="C26" s="552"/>
      <c r="D26" s="553"/>
      <c r="E26" s="455" t="s">
        <v>177</v>
      </c>
      <c r="F26" s="435"/>
      <c r="G26" s="435"/>
      <c r="H26" s="435"/>
      <c r="I26" s="435"/>
      <c r="J26" s="435"/>
      <c r="K26" s="436"/>
      <c r="L26" s="456">
        <v>1</v>
      </c>
      <c r="M26" s="457"/>
      <c r="N26" s="457"/>
      <c r="O26" s="457"/>
      <c r="P26" s="499"/>
      <c r="Q26" s="456">
        <v>6260</v>
      </c>
      <c r="R26" s="457"/>
      <c r="S26" s="457"/>
      <c r="T26" s="457"/>
      <c r="U26" s="457"/>
      <c r="V26" s="499"/>
      <c r="W26" s="551"/>
      <c r="X26" s="552"/>
      <c r="Y26" s="553"/>
      <c r="Z26" s="455" t="s">
        <v>178</v>
      </c>
      <c r="AA26" s="557"/>
      <c r="AB26" s="557"/>
      <c r="AC26" s="557"/>
      <c r="AD26" s="557"/>
      <c r="AE26" s="557"/>
      <c r="AF26" s="557"/>
      <c r="AG26" s="558"/>
      <c r="AH26" s="456" t="s">
        <v>179</v>
      </c>
      <c r="AI26" s="457"/>
      <c r="AJ26" s="457"/>
      <c r="AK26" s="457"/>
      <c r="AL26" s="499"/>
      <c r="AM26" s="456" t="s">
        <v>129</v>
      </c>
      <c r="AN26" s="457"/>
      <c r="AO26" s="457"/>
      <c r="AP26" s="457"/>
      <c r="AQ26" s="457"/>
      <c r="AR26" s="499"/>
      <c r="AS26" s="456" t="s">
        <v>180</v>
      </c>
      <c r="AT26" s="457"/>
      <c r="AU26" s="457"/>
      <c r="AV26" s="457"/>
      <c r="AW26" s="457"/>
      <c r="AX26" s="458"/>
      <c r="AY26" s="408" t="s">
        <v>181</v>
      </c>
      <c r="AZ26" s="409"/>
      <c r="BA26" s="409"/>
      <c r="BB26" s="409"/>
      <c r="BC26" s="409"/>
      <c r="BD26" s="409"/>
      <c r="BE26" s="409"/>
      <c r="BF26" s="409"/>
      <c r="BG26" s="409"/>
      <c r="BH26" s="409"/>
      <c r="BI26" s="409"/>
      <c r="BJ26" s="409"/>
      <c r="BK26" s="409"/>
      <c r="BL26" s="409"/>
      <c r="BM26" s="410"/>
      <c r="BN26" s="405" t="s">
        <v>179</v>
      </c>
      <c r="BO26" s="406"/>
      <c r="BP26" s="406"/>
      <c r="BQ26" s="406"/>
      <c r="BR26" s="406"/>
      <c r="BS26" s="406"/>
      <c r="BT26" s="406"/>
      <c r="BU26" s="407"/>
      <c r="BV26" s="405" t="s">
        <v>182</v>
      </c>
      <c r="BW26" s="406"/>
      <c r="BX26" s="406"/>
      <c r="BY26" s="406"/>
      <c r="BZ26" s="406"/>
      <c r="CA26" s="406"/>
      <c r="CB26" s="406"/>
      <c r="CC26" s="407"/>
      <c r="CD26" s="192"/>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c r="A27" s="179"/>
      <c r="B27" s="576"/>
      <c r="C27" s="552"/>
      <c r="D27" s="553"/>
      <c r="E27" s="455" t="s">
        <v>183</v>
      </c>
      <c r="F27" s="435"/>
      <c r="G27" s="435"/>
      <c r="H27" s="435"/>
      <c r="I27" s="435"/>
      <c r="J27" s="435"/>
      <c r="K27" s="436"/>
      <c r="L27" s="456">
        <v>1</v>
      </c>
      <c r="M27" s="457"/>
      <c r="N27" s="457"/>
      <c r="O27" s="457"/>
      <c r="P27" s="499"/>
      <c r="Q27" s="456">
        <v>4420</v>
      </c>
      <c r="R27" s="457"/>
      <c r="S27" s="457"/>
      <c r="T27" s="457"/>
      <c r="U27" s="457"/>
      <c r="V27" s="499"/>
      <c r="W27" s="551"/>
      <c r="X27" s="552"/>
      <c r="Y27" s="553"/>
      <c r="Z27" s="455" t="s">
        <v>184</v>
      </c>
      <c r="AA27" s="435"/>
      <c r="AB27" s="435"/>
      <c r="AC27" s="435"/>
      <c r="AD27" s="435"/>
      <c r="AE27" s="435"/>
      <c r="AF27" s="435"/>
      <c r="AG27" s="436"/>
      <c r="AH27" s="456">
        <v>26</v>
      </c>
      <c r="AI27" s="457"/>
      <c r="AJ27" s="457"/>
      <c r="AK27" s="457"/>
      <c r="AL27" s="499"/>
      <c r="AM27" s="456">
        <v>75249</v>
      </c>
      <c r="AN27" s="457"/>
      <c r="AO27" s="457"/>
      <c r="AP27" s="457"/>
      <c r="AQ27" s="457"/>
      <c r="AR27" s="499"/>
      <c r="AS27" s="456">
        <v>2894</v>
      </c>
      <c r="AT27" s="457"/>
      <c r="AU27" s="457"/>
      <c r="AV27" s="457"/>
      <c r="AW27" s="457"/>
      <c r="AX27" s="458"/>
      <c r="AY27" s="500" t="s">
        <v>185</v>
      </c>
      <c r="AZ27" s="501"/>
      <c r="BA27" s="501"/>
      <c r="BB27" s="501"/>
      <c r="BC27" s="501"/>
      <c r="BD27" s="501"/>
      <c r="BE27" s="501"/>
      <c r="BF27" s="501"/>
      <c r="BG27" s="501"/>
      <c r="BH27" s="501"/>
      <c r="BI27" s="501"/>
      <c r="BJ27" s="501"/>
      <c r="BK27" s="501"/>
      <c r="BL27" s="501"/>
      <c r="BM27" s="502"/>
      <c r="BN27" s="524">
        <v>6389</v>
      </c>
      <c r="BO27" s="525"/>
      <c r="BP27" s="525"/>
      <c r="BQ27" s="525"/>
      <c r="BR27" s="525"/>
      <c r="BS27" s="525"/>
      <c r="BT27" s="525"/>
      <c r="BU27" s="526"/>
      <c r="BV27" s="524">
        <v>6389</v>
      </c>
      <c r="BW27" s="525"/>
      <c r="BX27" s="525"/>
      <c r="BY27" s="525"/>
      <c r="BZ27" s="525"/>
      <c r="CA27" s="525"/>
      <c r="CB27" s="525"/>
      <c r="CC27" s="526"/>
      <c r="CD27" s="194"/>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c r="A28" s="179"/>
      <c r="B28" s="576"/>
      <c r="C28" s="552"/>
      <c r="D28" s="553"/>
      <c r="E28" s="455" t="s">
        <v>186</v>
      </c>
      <c r="F28" s="435"/>
      <c r="G28" s="435"/>
      <c r="H28" s="435"/>
      <c r="I28" s="435"/>
      <c r="J28" s="435"/>
      <c r="K28" s="436"/>
      <c r="L28" s="456">
        <v>1</v>
      </c>
      <c r="M28" s="457"/>
      <c r="N28" s="457"/>
      <c r="O28" s="457"/>
      <c r="P28" s="499"/>
      <c r="Q28" s="456">
        <v>3950</v>
      </c>
      <c r="R28" s="457"/>
      <c r="S28" s="457"/>
      <c r="T28" s="457"/>
      <c r="U28" s="457"/>
      <c r="V28" s="499"/>
      <c r="W28" s="551"/>
      <c r="X28" s="552"/>
      <c r="Y28" s="553"/>
      <c r="Z28" s="455" t="s">
        <v>187</v>
      </c>
      <c r="AA28" s="435"/>
      <c r="AB28" s="435"/>
      <c r="AC28" s="435"/>
      <c r="AD28" s="435"/>
      <c r="AE28" s="435"/>
      <c r="AF28" s="435"/>
      <c r="AG28" s="436"/>
      <c r="AH28" s="456" t="s">
        <v>179</v>
      </c>
      <c r="AI28" s="457"/>
      <c r="AJ28" s="457"/>
      <c r="AK28" s="457"/>
      <c r="AL28" s="499"/>
      <c r="AM28" s="456" t="s">
        <v>129</v>
      </c>
      <c r="AN28" s="457"/>
      <c r="AO28" s="457"/>
      <c r="AP28" s="457"/>
      <c r="AQ28" s="457"/>
      <c r="AR28" s="499"/>
      <c r="AS28" s="456" t="s">
        <v>179</v>
      </c>
      <c r="AT28" s="457"/>
      <c r="AU28" s="457"/>
      <c r="AV28" s="457"/>
      <c r="AW28" s="457"/>
      <c r="AX28" s="458"/>
      <c r="AY28" s="559" t="s">
        <v>188</v>
      </c>
      <c r="AZ28" s="560"/>
      <c r="BA28" s="560"/>
      <c r="BB28" s="561"/>
      <c r="BC28" s="365" t="s">
        <v>50</v>
      </c>
      <c r="BD28" s="366"/>
      <c r="BE28" s="366"/>
      <c r="BF28" s="366"/>
      <c r="BG28" s="366"/>
      <c r="BH28" s="366"/>
      <c r="BI28" s="366"/>
      <c r="BJ28" s="366"/>
      <c r="BK28" s="366"/>
      <c r="BL28" s="366"/>
      <c r="BM28" s="367"/>
      <c r="BN28" s="368">
        <v>2705660</v>
      </c>
      <c r="BO28" s="369"/>
      <c r="BP28" s="369"/>
      <c r="BQ28" s="369"/>
      <c r="BR28" s="369"/>
      <c r="BS28" s="369"/>
      <c r="BT28" s="369"/>
      <c r="BU28" s="370"/>
      <c r="BV28" s="368">
        <v>1505115</v>
      </c>
      <c r="BW28" s="369"/>
      <c r="BX28" s="369"/>
      <c r="BY28" s="369"/>
      <c r="BZ28" s="369"/>
      <c r="CA28" s="369"/>
      <c r="CB28" s="369"/>
      <c r="CC28" s="370"/>
      <c r="CD28" s="192"/>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c r="A29" s="179"/>
      <c r="B29" s="576"/>
      <c r="C29" s="552"/>
      <c r="D29" s="553"/>
      <c r="E29" s="455" t="s">
        <v>189</v>
      </c>
      <c r="F29" s="435"/>
      <c r="G29" s="435"/>
      <c r="H29" s="435"/>
      <c r="I29" s="435"/>
      <c r="J29" s="435"/>
      <c r="K29" s="436"/>
      <c r="L29" s="456">
        <v>20</v>
      </c>
      <c r="M29" s="457"/>
      <c r="N29" s="457"/>
      <c r="O29" s="457"/>
      <c r="P29" s="499"/>
      <c r="Q29" s="456">
        <v>3710</v>
      </c>
      <c r="R29" s="457"/>
      <c r="S29" s="457"/>
      <c r="T29" s="457"/>
      <c r="U29" s="457"/>
      <c r="V29" s="499"/>
      <c r="W29" s="554"/>
      <c r="X29" s="555"/>
      <c r="Y29" s="556"/>
      <c r="Z29" s="455" t="s">
        <v>190</v>
      </c>
      <c r="AA29" s="435"/>
      <c r="AB29" s="435"/>
      <c r="AC29" s="435"/>
      <c r="AD29" s="435"/>
      <c r="AE29" s="435"/>
      <c r="AF29" s="435"/>
      <c r="AG29" s="436"/>
      <c r="AH29" s="456">
        <v>426</v>
      </c>
      <c r="AI29" s="457"/>
      <c r="AJ29" s="457"/>
      <c r="AK29" s="457"/>
      <c r="AL29" s="499"/>
      <c r="AM29" s="456">
        <v>1219649</v>
      </c>
      <c r="AN29" s="457"/>
      <c r="AO29" s="457"/>
      <c r="AP29" s="457"/>
      <c r="AQ29" s="457"/>
      <c r="AR29" s="499"/>
      <c r="AS29" s="456">
        <v>2863</v>
      </c>
      <c r="AT29" s="457"/>
      <c r="AU29" s="457"/>
      <c r="AV29" s="457"/>
      <c r="AW29" s="457"/>
      <c r="AX29" s="458"/>
      <c r="AY29" s="562"/>
      <c r="AZ29" s="563"/>
      <c r="BA29" s="563"/>
      <c r="BB29" s="564"/>
      <c r="BC29" s="439" t="s">
        <v>191</v>
      </c>
      <c r="BD29" s="440"/>
      <c r="BE29" s="440"/>
      <c r="BF29" s="440"/>
      <c r="BG29" s="440"/>
      <c r="BH29" s="440"/>
      <c r="BI29" s="440"/>
      <c r="BJ29" s="440"/>
      <c r="BK29" s="440"/>
      <c r="BL29" s="440"/>
      <c r="BM29" s="441"/>
      <c r="BN29" s="405">
        <v>727357</v>
      </c>
      <c r="BO29" s="406"/>
      <c r="BP29" s="406"/>
      <c r="BQ29" s="406"/>
      <c r="BR29" s="406"/>
      <c r="BS29" s="406"/>
      <c r="BT29" s="406"/>
      <c r="BU29" s="407"/>
      <c r="BV29" s="405">
        <v>717349</v>
      </c>
      <c r="BW29" s="406"/>
      <c r="BX29" s="406"/>
      <c r="BY29" s="406"/>
      <c r="BZ29" s="406"/>
      <c r="CA29" s="406"/>
      <c r="CB29" s="406"/>
      <c r="CC29" s="407"/>
      <c r="CD29" s="194"/>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c r="A30" s="179"/>
      <c r="B30" s="577"/>
      <c r="C30" s="578"/>
      <c r="D30" s="579"/>
      <c r="E30" s="459"/>
      <c r="F30" s="460"/>
      <c r="G30" s="460"/>
      <c r="H30" s="460"/>
      <c r="I30" s="460"/>
      <c r="J30" s="460"/>
      <c r="K30" s="461"/>
      <c r="L30" s="569"/>
      <c r="M30" s="570"/>
      <c r="N30" s="570"/>
      <c r="O30" s="570"/>
      <c r="P30" s="571"/>
      <c r="Q30" s="569"/>
      <c r="R30" s="570"/>
      <c r="S30" s="570"/>
      <c r="T30" s="570"/>
      <c r="U30" s="570"/>
      <c r="V30" s="571"/>
      <c r="W30" s="572" t="s">
        <v>192</v>
      </c>
      <c r="X30" s="573"/>
      <c r="Y30" s="573"/>
      <c r="Z30" s="573"/>
      <c r="AA30" s="573"/>
      <c r="AB30" s="573"/>
      <c r="AC30" s="573"/>
      <c r="AD30" s="573"/>
      <c r="AE30" s="573"/>
      <c r="AF30" s="573"/>
      <c r="AG30" s="574"/>
      <c r="AH30" s="532">
        <v>97.4</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52</v>
      </c>
      <c r="BD30" s="522"/>
      <c r="BE30" s="522"/>
      <c r="BF30" s="522"/>
      <c r="BG30" s="522"/>
      <c r="BH30" s="522"/>
      <c r="BI30" s="522"/>
      <c r="BJ30" s="522"/>
      <c r="BK30" s="522"/>
      <c r="BL30" s="522"/>
      <c r="BM30" s="523"/>
      <c r="BN30" s="524">
        <v>1689193</v>
      </c>
      <c r="BO30" s="525"/>
      <c r="BP30" s="525"/>
      <c r="BQ30" s="525"/>
      <c r="BR30" s="525"/>
      <c r="BS30" s="525"/>
      <c r="BT30" s="525"/>
      <c r="BU30" s="526"/>
      <c r="BV30" s="524">
        <v>1404678</v>
      </c>
      <c r="BW30" s="525"/>
      <c r="BX30" s="525"/>
      <c r="BY30" s="525"/>
      <c r="BZ30" s="525"/>
      <c r="CA30" s="525"/>
      <c r="CB30" s="525"/>
      <c r="CC30" s="526"/>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c r="A31" s="179"/>
      <c r="B31" s="201"/>
      <c r="DI31" s="202"/>
    </row>
    <row r="32" spans="1:113" ht="13.5" customHeight="1">
      <c r="A32" s="179"/>
      <c r="B32" s="203"/>
      <c r="C32" s="568" t="s">
        <v>193</v>
      </c>
      <c r="D32" s="568"/>
      <c r="E32" s="568"/>
      <c r="F32" s="568"/>
      <c r="G32" s="568"/>
      <c r="H32" s="568"/>
      <c r="I32" s="568"/>
      <c r="J32" s="568"/>
      <c r="K32" s="568"/>
      <c r="L32" s="568"/>
      <c r="M32" s="568"/>
      <c r="N32" s="568"/>
      <c r="O32" s="568"/>
      <c r="P32" s="568"/>
      <c r="Q32" s="568"/>
      <c r="R32" s="568"/>
      <c r="S32" s="568"/>
      <c r="U32" s="409" t="s">
        <v>194</v>
      </c>
      <c r="V32" s="409"/>
      <c r="W32" s="409"/>
      <c r="X32" s="409"/>
      <c r="Y32" s="409"/>
      <c r="Z32" s="409"/>
      <c r="AA32" s="409"/>
      <c r="AB32" s="409"/>
      <c r="AC32" s="409"/>
      <c r="AD32" s="409"/>
      <c r="AE32" s="409"/>
      <c r="AF32" s="409"/>
      <c r="AG32" s="409"/>
      <c r="AH32" s="409"/>
      <c r="AI32" s="409"/>
      <c r="AJ32" s="409"/>
      <c r="AK32" s="409"/>
      <c r="AM32" s="409" t="s">
        <v>195</v>
      </c>
      <c r="AN32" s="409"/>
      <c r="AO32" s="409"/>
      <c r="AP32" s="409"/>
      <c r="AQ32" s="409"/>
      <c r="AR32" s="409"/>
      <c r="AS32" s="409"/>
      <c r="AT32" s="409"/>
      <c r="AU32" s="409"/>
      <c r="AV32" s="409"/>
      <c r="AW32" s="409"/>
      <c r="AX32" s="409"/>
      <c r="AY32" s="409"/>
      <c r="AZ32" s="409"/>
      <c r="BA32" s="409"/>
      <c r="BB32" s="409"/>
      <c r="BC32" s="409"/>
      <c r="BE32" s="409" t="s">
        <v>196</v>
      </c>
      <c r="BF32" s="409"/>
      <c r="BG32" s="409"/>
      <c r="BH32" s="409"/>
      <c r="BI32" s="409"/>
      <c r="BJ32" s="409"/>
      <c r="BK32" s="409"/>
      <c r="BL32" s="409"/>
      <c r="BM32" s="409"/>
      <c r="BN32" s="409"/>
      <c r="BO32" s="409"/>
      <c r="BP32" s="409"/>
      <c r="BQ32" s="409"/>
      <c r="BR32" s="409"/>
      <c r="BS32" s="409"/>
      <c r="BT32" s="409"/>
      <c r="BU32" s="409"/>
      <c r="BW32" s="409" t="s">
        <v>197</v>
      </c>
      <c r="BX32" s="409"/>
      <c r="BY32" s="409"/>
      <c r="BZ32" s="409"/>
      <c r="CA32" s="409"/>
      <c r="CB32" s="409"/>
      <c r="CC32" s="409"/>
      <c r="CD32" s="409"/>
      <c r="CE32" s="409"/>
      <c r="CF32" s="409"/>
      <c r="CG32" s="409"/>
      <c r="CH32" s="409"/>
      <c r="CI32" s="409"/>
      <c r="CJ32" s="409"/>
      <c r="CK32" s="409"/>
      <c r="CL32" s="409"/>
      <c r="CM32" s="409"/>
      <c r="CO32" s="409" t="s">
        <v>198</v>
      </c>
      <c r="CP32" s="409"/>
      <c r="CQ32" s="409"/>
      <c r="CR32" s="409"/>
      <c r="CS32" s="409"/>
      <c r="CT32" s="409"/>
      <c r="CU32" s="409"/>
      <c r="CV32" s="409"/>
      <c r="CW32" s="409"/>
      <c r="CX32" s="409"/>
      <c r="CY32" s="409"/>
      <c r="CZ32" s="409"/>
      <c r="DA32" s="409"/>
      <c r="DB32" s="409"/>
      <c r="DC32" s="409"/>
      <c r="DD32" s="409"/>
      <c r="DE32" s="409"/>
      <c r="DI32" s="202"/>
    </row>
    <row r="33" spans="1:113" ht="13.5" customHeight="1">
      <c r="A33" s="179"/>
      <c r="B33" s="203"/>
      <c r="C33" s="429" t="s">
        <v>199</v>
      </c>
      <c r="D33" s="429"/>
      <c r="E33" s="394" t="s">
        <v>200</v>
      </c>
      <c r="F33" s="394"/>
      <c r="G33" s="394"/>
      <c r="H33" s="394"/>
      <c r="I33" s="394"/>
      <c r="J33" s="394"/>
      <c r="K33" s="394"/>
      <c r="L33" s="394"/>
      <c r="M33" s="394"/>
      <c r="N33" s="394"/>
      <c r="O33" s="394"/>
      <c r="P33" s="394"/>
      <c r="Q33" s="394"/>
      <c r="R33" s="394"/>
      <c r="S33" s="394"/>
      <c r="T33" s="204"/>
      <c r="U33" s="429" t="s">
        <v>199</v>
      </c>
      <c r="V33" s="429"/>
      <c r="W33" s="394" t="s">
        <v>201</v>
      </c>
      <c r="X33" s="394"/>
      <c r="Y33" s="394"/>
      <c r="Z33" s="394"/>
      <c r="AA33" s="394"/>
      <c r="AB33" s="394"/>
      <c r="AC33" s="394"/>
      <c r="AD33" s="394"/>
      <c r="AE33" s="394"/>
      <c r="AF33" s="394"/>
      <c r="AG33" s="394"/>
      <c r="AH33" s="394"/>
      <c r="AI33" s="394"/>
      <c r="AJ33" s="394"/>
      <c r="AK33" s="394"/>
      <c r="AL33" s="204"/>
      <c r="AM33" s="429" t="s">
        <v>199</v>
      </c>
      <c r="AN33" s="429"/>
      <c r="AO33" s="394" t="s">
        <v>202</v>
      </c>
      <c r="AP33" s="394"/>
      <c r="AQ33" s="394"/>
      <c r="AR33" s="394"/>
      <c r="AS33" s="394"/>
      <c r="AT33" s="394"/>
      <c r="AU33" s="394"/>
      <c r="AV33" s="394"/>
      <c r="AW33" s="394"/>
      <c r="AX33" s="394"/>
      <c r="AY33" s="394"/>
      <c r="AZ33" s="394"/>
      <c r="BA33" s="394"/>
      <c r="BB33" s="394"/>
      <c r="BC33" s="394"/>
      <c r="BD33" s="205"/>
      <c r="BE33" s="394" t="s">
        <v>203</v>
      </c>
      <c r="BF33" s="394"/>
      <c r="BG33" s="394" t="s">
        <v>204</v>
      </c>
      <c r="BH33" s="394"/>
      <c r="BI33" s="394"/>
      <c r="BJ33" s="394"/>
      <c r="BK33" s="394"/>
      <c r="BL33" s="394"/>
      <c r="BM33" s="394"/>
      <c r="BN33" s="394"/>
      <c r="BO33" s="394"/>
      <c r="BP33" s="394"/>
      <c r="BQ33" s="394"/>
      <c r="BR33" s="394"/>
      <c r="BS33" s="394"/>
      <c r="BT33" s="394"/>
      <c r="BU33" s="394"/>
      <c r="BV33" s="205"/>
      <c r="BW33" s="429" t="s">
        <v>203</v>
      </c>
      <c r="BX33" s="429"/>
      <c r="BY33" s="394" t="s">
        <v>205</v>
      </c>
      <c r="BZ33" s="394"/>
      <c r="CA33" s="394"/>
      <c r="CB33" s="394"/>
      <c r="CC33" s="394"/>
      <c r="CD33" s="394"/>
      <c r="CE33" s="394"/>
      <c r="CF33" s="394"/>
      <c r="CG33" s="394"/>
      <c r="CH33" s="394"/>
      <c r="CI33" s="394"/>
      <c r="CJ33" s="394"/>
      <c r="CK33" s="394"/>
      <c r="CL33" s="394"/>
      <c r="CM33" s="394"/>
      <c r="CN33" s="204"/>
      <c r="CO33" s="429" t="s">
        <v>206</v>
      </c>
      <c r="CP33" s="429"/>
      <c r="CQ33" s="394" t="s">
        <v>207</v>
      </c>
      <c r="CR33" s="394"/>
      <c r="CS33" s="394"/>
      <c r="CT33" s="394"/>
      <c r="CU33" s="394"/>
      <c r="CV33" s="394"/>
      <c r="CW33" s="394"/>
      <c r="CX33" s="394"/>
      <c r="CY33" s="394"/>
      <c r="CZ33" s="394"/>
      <c r="DA33" s="394"/>
      <c r="DB33" s="394"/>
      <c r="DC33" s="394"/>
      <c r="DD33" s="394"/>
      <c r="DE33" s="394"/>
      <c r="DF33" s="204"/>
      <c r="DG33" s="594" t="s">
        <v>208</v>
      </c>
      <c r="DH33" s="594"/>
      <c r="DI33" s="206"/>
    </row>
    <row r="34" spans="1:113" ht="32.25" customHeight="1">
      <c r="A34" s="179"/>
      <c r="B34" s="203"/>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9"/>
      <c r="U34" s="595">
        <f>IF(W34="","",MAX(C34:D43)+1)</f>
        <v>4</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9"/>
      <c r="AM34" s="595">
        <f>IF(AO34="","",MAX(C34:D43,U34:V43)+1)</f>
        <v>6</v>
      </c>
      <c r="AN34" s="595"/>
      <c r="AO34" s="596" t="str">
        <f>IF('各会計、関係団体の財政状況及び健全化判断比率'!B30="","",'各会計、関係団体の財政状況及び健全化判断比率'!B30)</f>
        <v>水道事業会計</v>
      </c>
      <c r="AP34" s="596"/>
      <c r="AQ34" s="596"/>
      <c r="AR34" s="596"/>
      <c r="AS34" s="596"/>
      <c r="AT34" s="596"/>
      <c r="AU34" s="596"/>
      <c r="AV34" s="596"/>
      <c r="AW34" s="596"/>
      <c r="AX34" s="596"/>
      <c r="AY34" s="596"/>
      <c r="AZ34" s="596"/>
      <c r="BA34" s="596"/>
      <c r="BB34" s="596"/>
      <c r="BC34" s="596"/>
      <c r="BD34" s="179"/>
      <c r="BE34" s="595" t="str">
        <f>IF(BG34="","",MAX(C34:D43,U34:V43,AM34:AN43)+1)</f>
        <v/>
      </c>
      <c r="BF34" s="595"/>
      <c r="BG34" s="596"/>
      <c r="BH34" s="596"/>
      <c r="BI34" s="596"/>
      <c r="BJ34" s="596"/>
      <c r="BK34" s="596"/>
      <c r="BL34" s="596"/>
      <c r="BM34" s="596"/>
      <c r="BN34" s="596"/>
      <c r="BO34" s="596"/>
      <c r="BP34" s="596"/>
      <c r="BQ34" s="596"/>
      <c r="BR34" s="596"/>
      <c r="BS34" s="596"/>
      <c r="BT34" s="596"/>
      <c r="BU34" s="596"/>
      <c r="BV34" s="179"/>
      <c r="BW34" s="595">
        <f>IF(BY34="","",MAX(C34:D43,U34:V43,AM34:AN43,BE34:BF43)+1)</f>
        <v>8</v>
      </c>
      <c r="BX34" s="595"/>
      <c r="BY34" s="596" t="str">
        <f>IF('各会計、関係団体の財政状況及び健全化判断比率'!B68="","",'各会計、関係団体の財政状況及び健全化判断比率'!B68)</f>
        <v>沖縄県後期高齢者医療広域連合（一般会計等）</v>
      </c>
      <c r="BZ34" s="596"/>
      <c r="CA34" s="596"/>
      <c r="CB34" s="596"/>
      <c r="CC34" s="596"/>
      <c r="CD34" s="596"/>
      <c r="CE34" s="596"/>
      <c r="CF34" s="596"/>
      <c r="CG34" s="596"/>
      <c r="CH34" s="596"/>
      <c r="CI34" s="596"/>
      <c r="CJ34" s="596"/>
      <c r="CK34" s="596"/>
      <c r="CL34" s="596"/>
      <c r="CM34" s="596"/>
      <c r="CN34" s="179"/>
      <c r="CO34" s="595" t="str">
        <f>IF(CQ34="","",MAX(C34:D43,U34:V43,AM34:AN43,BE34:BF43,BW34:BX43)+1)</f>
        <v/>
      </c>
      <c r="CP34" s="595"/>
      <c r="CQ34" s="596" t="str">
        <f>IF('各会計、関係団体の財政状況及び健全化判断比率'!BS7="","",'各会計、関係団体の財政状況及び健全化判断比率'!BS7)</f>
        <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6"/>
    </row>
    <row r="35" spans="1:113" ht="32.25" customHeight="1">
      <c r="A35" s="179"/>
      <c r="B35" s="203"/>
      <c r="C35" s="595">
        <f>IF(E35="","",C34+1)</f>
        <v>2</v>
      </c>
      <c r="D35" s="595"/>
      <c r="E35" s="596" t="str">
        <f>IF('各会計、関係団体の財政状況及び健全化判断比率'!B8="","",'各会計、関係団体の財政状況及び健全化判断比率'!B8)</f>
        <v>育英会特別会計</v>
      </c>
      <c r="F35" s="596"/>
      <c r="G35" s="596"/>
      <c r="H35" s="596"/>
      <c r="I35" s="596"/>
      <c r="J35" s="596"/>
      <c r="K35" s="596"/>
      <c r="L35" s="596"/>
      <c r="M35" s="596"/>
      <c r="N35" s="596"/>
      <c r="O35" s="596"/>
      <c r="P35" s="596"/>
      <c r="Q35" s="596"/>
      <c r="R35" s="596"/>
      <c r="S35" s="596"/>
      <c r="T35" s="179"/>
      <c r="U35" s="595">
        <f>IF(W35="","",U34+1)</f>
        <v>5</v>
      </c>
      <c r="V35" s="595"/>
      <c r="W35" s="596" t="str">
        <f>IF('各会計、関係団体の財政状況及び健全化判断比率'!B29="","",'各会計、関係団体の財政状況及び健全化判断比率'!B29)</f>
        <v>後期高齢者医療特別会計</v>
      </c>
      <c r="X35" s="596"/>
      <c r="Y35" s="596"/>
      <c r="Z35" s="596"/>
      <c r="AA35" s="596"/>
      <c r="AB35" s="596"/>
      <c r="AC35" s="596"/>
      <c r="AD35" s="596"/>
      <c r="AE35" s="596"/>
      <c r="AF35" s="596"/>
      <c r="AG35" s="596"/>
      <c r="AH35" s="596"/>
      <c r="AI35" s="596"/>
      <c r="AJ35" s="596"/>
      <c r="AK35" s="596"/>
      <c r="AL35" s="179"/>
      <c r="AM35" s="595">
        <f t="shared" ref="AM35:AM43" si="0">IF(AO35="","",AM34+1)</f>
        <v>7</v>
      </c>
      <c r="AN35" s="595"/>
      <c r="AO35" s="596" t="str">
        <f>IF('各会計、関係団体の財政状況及び健全化判断比率'!B31="","",'各会計、関係団体の財政状況及び健全化判断比率'!B31)</f>
        <v>下水道事業会計</v>
      </c>
      <c r="AP35" s="596"/>
      <c r="AQ35" s="596"/>
      <c r="AR35" s="596"/>
      <c r="AS35" s="596"/>
      <c r="AT35" s="596"/>
      <c r="AU35" s="596"/>
      <c r="AV35" s="596"/>
      <c r="AW35" s="596"/>
      <c r="AX35" s="596"/>
      <c r="AY35" s="596"/>
      <c r="AZ35" s="596"/>
      <c r="BA35" s="596"/>
      <c r="BB35" s="596"/>
      <c r="BC35" s="596"/>
      <c r="BD35" s="179"/>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9"/>
      <c r="BW35" s="595">
        <f t="shared" ref="BW35:BW43" si="2">IF(BY35="","",BW34+1)</f>
        <v>9</v>
      </c>
      <c r="BX35" s="595"/>
      <c r="BY35" s="596" t="str">
        <f>IF('各会計、関係団体の財政状況及び健全化判断比率'!B69="","",'各会計、関係団体の財政状況及び健全化判断比率'!B69)</f>
        <v>沖縄県後期高齢者医療広域連合（特別会計）</v>
      </c>
      <c r="BZ35" s="596"/>
      <c r="CA35" s="596"/>
      <c r="CB35" s="596"/>
      <c r="CC35" s="596"/>
      <c r="CD35" s="596"/>
      <c r="CE35" s="596"/>
      <c r="CF35" s="596"/>
      <c r="CG35" s="596"/>
      <c r="CH35" s="596"/>
      <c r="CI35" s="596"/>
      <c r="CJ35" s="596"/>
      <c r="CK35" s="596"/>
      <c r="CL35" s="596"/>
      <c r="CM35" s="596"/>
      <c r="CN35" s="179"/>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6"/>
    </row>
    <row r="36" spans="1:113" ht="32.25" customHeight="1">
      <c r="A36" s="179"/>
      <c r="B36" s="203"/>
      <c r="C36" s="595">
        <f>IF(E36="","",C35+1)</f>
        <v>3</v>
      </c>
      <c r="D36" s="595"/>
      <c r="E36" s="596" t="str">
        <f>IF('各会計、関係団体の財政状況及び健全化判断比率'!B9="","",'各会計、関係団体の財政状況及び健全化判断比率'!B9)</f>
        <v>公営墓地事業特別会計</v>
      </c>
      <c r="F36" s="596"/>
      <c r="G36" s="596"/>
      <c r="H36" s="596"/>
      <c r="I36" s="596"/>
      <c r="J36" s="596"/>
      <c r="K36" s="596"/>
      <c r="L36" s="596"/>
      <c r="M36" s="596"/>
      <c r="N36" s="596"/>
      <c r="O36" s="596"/>
      <c r="P36" s="596"/>
      <c r="Q36" s="596"/>
      <c r="R36" s="596"/>
      <c r="S36" s="596"/>
      <c r="T36" s="179"/>
      <c r="U36" s="595" t="str">
        <f t="shared" ref="U36:U43" si="4">IF(W36="","",U35+1)</f>
        <v/>
      </c>
      <c r="V36" s="595"/>
      <c r="W36" s="596"/>
      <c r="X36" s="596"/>
      <c r="Y36" s="596"/>
      <c r="Z36" s="596"/>
      <c r="AA36" s="596"/>
      <c r="AB36" s="596"/>
      <c r="AC36" s="596"/>
      <c r="AD36" s="596"/>
      <c r="AE36" s="596"/>
      <c r="AF36" s="596"/>
      <c r="AG36" s="596"/>
      <c r="AH36" s="596"/>
      <c r="AI36" s="596"/>
      <c r="AJ36" s="596"/>
      <c r="AK36" s="596"/>
      <c r="AL36" s="179"/>
      <c r="AM36" s="595" t="str">
        <f t="shared" si="0"/>
        <v/>
      </c>
      <c r="AN36" s="595"/>
      <c r="AO36" s="596"/>
      <c r="AP36" s="596"/>
      <c r="AQ36" s="596"/>
      <c r="AR36" s="596"/>
      <c r="AS36" s="596"/>
      <c r="AT36" s="596"/>
      <c r="AU36" s="596"/>
      <c r="AV36" s="596"/>
      <c r="AW36" s="596"/>
      <c r="AX36" s="596"/>
      <c r="AY36" s="596"/>
      <c r="AZ36" s="596"/>
      <c r="BA36" s="596"/>
      <c r="BB36" s="596"/>
      <c r="BC36" s="596"/>
      <c r="BD36" s="179"/>
      <c r="BE36" s="595" t="str">
        <f t="shared" si="1"/>
        <v/>
      </c>
      <c r="BF36" s="595"/>
      <c r="BG36" s="596"/>
      <c r="BH36" s="596"/>
      <c r="BI36" s="596"/>
      <c r="BJ36" s="596"/>
      <c r="BK36" s="596"/>
      <c r="BL36" s="596"/>
      <c r="BM36" s="596"/>
      <c r="BN36" s="596"/>
      <c r="BO36" s="596"/>
      <c r="BP36" s="596"/>
      <c r="BQ36" s="596"/>
      <c r="BR36" s="596"/>
      <c r="BS36" s="596"/>
      <c r="BT36" s="596"/>
      <c r="BU36" s="596"/>
      <c r="BV36" s="179"/>
      <c r="BW36" s="595">
        <f t="shared" si="2"/>
        <v>10</v>
      </c>
      <c r="BX36" s="595"/>
      <c r="BY36" s="596" t="str">
        <f>IF('各会計、関係団体の財政状況及び健全化判断比率'!B70="","",'各会計、関係団体の財政状況及び健全化判断比率'!B70)</f>
        <v>沖縄県市町村自治会館管理組合</v>
      </c>
      <c r="BZ36" s="596"/>
      <c r="CA36" s="596"/>
      <c r="CB36" s="596"/>
      <c r="CC36" s="596"/>
      <c r="CD36" s="596"/>
      <c r="CE36" s="596"/>
      <c r="CF36" s="596"/>
      <c r="CG36" s="596"/>
      <c r="CH36" s="596"/>
      <c r="CI36" s="596"/>
      <c r="CJ36" s="596"/>
      <c r="CK36" s="596"/>
      <c r="CL36" s="596"/>
      <c r="CM36" s="596"/>
      <c r="CN36" s="179"/>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6"/>
    </row>
    <row r="37" spans="1:113" ht="32.25" customHeight="1">
      <c r="A37" s="179"/>
      <c r="B37" s="203"/>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9"/>
      <c r="U37" s="595" t="str">
        <f t="shared" si="4"/>
        <v/>
      </c>
      <c r="V37" s="595"/>
      <c r="W37" s="596"/>
      <c r="X37" s="596"/>
      <c r="Y37" s="596"/>
      <c r="Z37" s="596"/>
      <c r="AA37" s="596"/>
      <c r="AB37" s="596"/>
      <c r="AC37" s="596"/>
      <c r="AD37" s="596"/>
      <c r="AE37" s="596"/>
      <c r="AF37" s="596"/>
      <c r="AG37" s="596"/>
      <c r="AH37" s="596"/>
      <c r="AI37" s="596"/>
      <c r="AJ37" s="596"/>
      <c r="AK37" s="596"/>
      <c r="AL37" s="179"/>
      <c r="AM37" s="595" t="str">
        <f t="shared" si="0"/>
        <v/>
      </c>
      <c r="AN37" s="595"/>
      <c r="AO37" s="596"/>
      <c r="AP37" s="596"/>
      <c r="AQ37" s="596"/>
      <c r="AR37" s="596"/>
      <c r="AS37" s="596"/>
      <c r="AT37" s="596"/>
      <c r="AU37" s="596"/>
      <c r="AV37" s="596"/>
      <c r="AW37" s="596"/>
      <c r="AX37" s="596"/>
      <c r="AY37" s="596"/>
      <c r="AZ37" s="596"/>
      <c r="BA37" s="596"/>
      <c r="BB37" s="596"/>
      <c r="BC37" s="596"/>
      <c r="BD37" s="179"/>
      <c r="BE37" s="595" t="str">
        <f t="shared" si="1"/>
        <v/>
      </c>
      <c r="BF37" s="595"/>
      <c r="BG37" s="596"/>
      <c r="BH37" s="596"/>
      <c r="BI37" s="596"/>
      <c r="BJ37" s="596"/>
      <c r="BK37" s="596"/>
      <c r="BL37" s="596"/>
      <c r="BM37" s="596"/>
      <c r="BN37" s="596"/>
      <c r="BO37" s="596"/>
      <c r="BP37" s="596"/>
      <c r="BQ37" s="596"/>
      <c r="BR37" s="596"/>
      <c r="BS37" s="596"/>
      <c r="BT37" s="596"/>
      <c r="BU37" s="596"/>
      <c r="BV37" s="179"/>
      <c r="BW37" s="595">
        <f t="shared" si="2"/>
        <v>11</v>
      </c>
      <c r="BX37" s="595"/>
      <c r="BY37" s="596" t="str">
        <f>IF('各会計、関係団体の財政状況及び健全化判断比率'!B71="","",'各会計、関係団体の財政状況及び健全化判断比率'!B71)</f>
        <v>南部広域市町村圏事務組合（一般会計）</v>
      </c>
      <c r="BZ37" s="596"/>
      <c r="CA37" s="596"/>
      <c r="CB37" s="596"/>
      <c r="CC37" s="596"/>
      <c r="CD37" s="596"/>
      <c r="CE37" s="596"/>
      <c r="CF37" s="596"/>
      <c r="CG37" s="596"/>
      <c r="CH37" s="596"/>
      <c r="CI37" s="596"/>
      <c r="CJ37" s="596"/>
      <c r="CK37" s="596"/>
      <c r="CL37" s="596"/>
      <c r="CM37" s="596"/>
      <c r="CN37" s="179"/>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6"/>
    </row>
    <row r="38" spans="1:113" ht="32.25" customHeight="1">
      <c r="A38" s="179"/>
      <c r="B38" s="203"/>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9"/>
      <c r="U38" s="595" t="str">
        <f t="shared" si="4"/>
        <v/>
      </c>
      <c r="V38" s="595"/>
      <c r="W38" s="596"/>
      <c r="X38" s="596"/>
      <c r="Y38" s="596"/>
      <c r="Z38" s="596"/>
      <c r="AA38" s="596"/>
      <c r="AB38" s="596"/>
      <c r="AC38" s="596"/>
      <c r="AD38" s="596"/>
      <c r="AE38" s="596"/>
      <c r="AF38" s="596"/>
      <c r="AG38" s="596"/>
      <c r="AH38" s="596"/>
      <c r="AI38" s="596"/>
      <c r="AJ38" s="596"/>
      <c r="AK38" s="596"/>
      <c r="AL38" s="179"/>
      <c r="AM38" s="595" t="str">
        <f t="shared" si="0"/>
        <v/>
      </c>
      <c r="AN38" s="595"/>
      <c r="AO38" s="596"/>
      <c r="AP38" s="596"/>
      <c r="AQ38" s="596"/>
      <c r="AR38" s="596"/>
      <c r="AS38" s="596"/>
      <c r="AT38" s="596"/>
      <c r="AU38" s="596"/>
      <c r="AV38" s="596"/>
      <c r="AW38" s="596"/>
      <c r="AX38" s="596"/>
      <c r="AY38" s="596"/>
      <c r="AZ38" s="596"/>
      <c r="BA38" s="596"/>
      <c r="BB38" s="596"/>
      <c r="BC38" s="596"/>
      <c r="BD38" s="179"/>
      <c r="BE38" s="595" t="str">
        <f t="shared" si="1"/>
        <v/>
      </c>
      <c r="BF38" s="595"/>
      <c r="BG38" s="596"/>
      <c r="BH38" s="596"/>
      <c r="BI38" s="596"/>
      <c r="BJ38" s="596"/>
      <c r="BK38" s="596"/>
      <c r="BL38" s="596"/>
      <c r="BM38" s="596"/>
      <c r="BN38" s="596"/>
      <c r="BO38" s="596"/>
      <c r="BP38" s="596"/>
      <c r="BQ38" s="596"/>
      <c r="BR38" s="596"/>
      <c r="BS38" s="596"/>
      <c r="BT38" s="596"/>
      <c r="BU38" s="596"/>
      <c r="BV38" s="179"/>
      <c r="BW38" s="595">
        <f t="shared" si="2"/>
        <v>12</v>
      </c>
      <c r="BX38" s="595"/>
      <c r="BY38" s="596" t="str">
        <f>IF('各会計、関係団体の財政状況及び健全化判断比率'!B72="","",'各会計、関係団体の財政状況及び健全化判断比率'!B72)</f>
        <v>南部広域市町村圏事務組合（いなんせ斎苑特別会計）</v>
      </c>
      <c r="BZ38" s="596"/>
      <c r="CA38" s="596"/>
      <c r="CB38" s="596"/>
      <c r="CC38" s="596"/>
      <c r="CD38" s="596"/>
      <c r="CE38" s="596"/>
      <c r="CF38" s="596"/>
      <c r="CG38" s="596"/>
      <c r="CH38" s="596"/>
      <c r="CI38" s="596"/>
      <c r="CJ38" s="596"/>
      <c r="CK38" s="596"/>
      <c r="CL38" s="596"/>
      <c r="CM38" s="596"/>
      <c r="CN38" s="179"/>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6"/>
    </row>
    <row r="39" spans="1:113" ht="32.25" customHeight="1">
      <c r="A39" s="179"/>
      <c r="B39" s="203"/>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9"/>
      <c r="U39" s="595" t="str">
        <f t="shared" si="4"/>
        <v/>
      </c>
      <c r="V39" s="595"/>
      <c r="W39" s="596"/>
      <c r="X39" s="596"/>
      <c r="Y39" s="596"/>
      <c r="Z39" s="596"/>
      <c r="AA39" s="596"/>
      <c r="AB39" s="596"/>
      <c r="AC39" s="596"/>
      <c r="AD39" s="596"/>
      <c r="AE39" s="596"/>
      <c r="AF39" s="596"/>
      <c r="AG39" s="596"/>
      <c r="AH39" s="596"/>
      <c r="AI39" s="596"/>
      <c r="AJ39" s="596"/>
      <c r="AK39" s="596"/>
      <c r="AL39" s="179"/>
      <c r="AM39" s="595" t="str">
        <f t="shared" si="0"/>
        <v/>
      </c>
      <c r="AN39" s="595"/>
      <c r="AO39" s="596"/>
      <c r="AP39" s="596"/>
      <c r="AQ39" s="596"/>
      <c r="AR39" s="596"/>
      <c r="AS39" s="596"/>
      <c r="AT39" s="596"/>
      <c r="AU39" s="596"/>
      <c r="AV39" s="596"/>
      <c r="AW39" s="596"/>
      <c r="AX39" s="596"/>
      <c r="AY39" s="596"/>
      <c r="AZ39" s="596"/>
      <c r="BA39" s="596"/>
      <c r="BB39" s="596"/>
      <c r="BC39" s="596"/>
      <c r="BD39" s="179"/>
      <c r="BE39" s="595" t="str">
        <f t="shared" si="1"/>
        <v/>
      </c>
      <c r="BF39" s="595"/>
      <c r="BG39" s="596"/>
      <c r="BH39" s="596"/>
      <c r="BI39" s="596"/>
      <c r="BJ39" s="596"/>
      <c r="BK39" s="596"/>
      <c r="BL39" s="596"/>
      <c r="BM39" s="596"/>
      <c r="BN39" s="596"/>
      <c r="BO39" s="596"/>
      <c r="BP39" s="596"/>
      <c r="BQ39" s="596"/>
      <c r="BR39" s="596"/>
      <c r="BS39" s="596"/>
      <c r="BT39" s="596"/>
      <c r="BU39" s="596"/>
      <c r="BV39" s="179"/>
      <c r="BW39" s="595">
        <f t="shared" si="2"/>
        <v>13</v>
      </c>
      <c r="BX39" s="595"/>
      <c r="BY39" s="596" t="str">
        <f>IF('各会計、関係団体の財政状況及び健全化判断比率'!B73="","",'各会計、関係団体の財政状況及び健全化判断比率'!B73)</f>
        <v>南部広域市町村圏事務組合（南斎場特別会計）</v>
      </c>
      <c r="BZ39" s="596"/>
      <c r="CA39" s="596"/>
      <c r="CB39" s="596"/>
      <c r="CC39" s="596"/>
      <c r="CD39" s="596"/>
      <c r="CE39" s="596"/>
      <c r="CF39" s="596"/>
      <c r="CG39" s="596"/>
      <c r="CH39" s="596"/>
      <c r="CI39" s="596"/>
      <c r="CJ39" s="596"/>
      <c r="CK39" s="596"/>
      <c r="CL39" s="596"/>
      <c r="CM39" s="596"/>
      <c r="CN39" s="179"/>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6"/>
    </row>
    <row r="40" spans="1:113" ht="32.25" customHeight="1">
      <c r="A40" s="179"/>
      <c r="B40" s="203"/>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9"/>
      <c r="U40" s="595" t="str">
        <f t="shared" si="4"/>
        <v/>
      </c>
      <c r="V40" s="595"/>
      <c r="W40" s="596"/>
      <c r="X40" s="596"/>
      <c r="Y40" s="596"/>
      <c r="Z40" s="596"/>
      <c r="AA40" s="596"/>
      <c r="AB40" s="596"/>
      <c r="AC40" s="596"/>
      <c r="AD40" s="596"/>
      <c r="AE40" s="596"/>
      <c r="AF40" s="596"/>
      <c r="AG40" s="596"/>
      <c r="AH40" s="596"/>
      <c r="AI40" s="596"/>
      <c r="AJ40" s="596"/>
      <c r="AK40" s="596"/>
      <c r="AL40" s="179"/>
      <c r="AM40" s="595" t="str">
        <f t="shared" si="0"/>
        <v/>
      </c>
      <c r="AN40" s="595"/>
      <c r="AO40" s="596"/>
      <c r="AP40" s="596"/>
      <c r="AQ40" s="596"/>
      <c r="AR40" s="596"/>
      <c r="AS40" s="596"/>
      <c r="AT40" s="596"/>
      <c r="AU40" s="596"/>
      <c r="AV40" s="596"/>
      <c r="AW40" s="596"/>
      <c r="AX40" s="596"/>
      <c r="AY40" s="596"/>
      <c r="AZ40" s="596"/>
      <c r="BA40" s="596"/>
      <c r="BB40" s="596"/>
      <c r="BC40" s="596"/>
      <c r="BD40" s="179"/>
      <c r="BE40" s="595" t="str">
        <f t="shared" si="1"/>
        <v/>
      </c>
      <c r="BF40" s="595"/>
      <c r="BG40" s="596"/>
      <c r="BH40" s="596"/>
      <c r="BI40" s="596"/>
      <c r="BJ40" s="596"/>
      <c r="BK40" s="596"/>
      <c r="BL40" s="596"/>
      <c r="BM40" s="596"/>
      <c r="BN40" s="596"/>
      <c r="BO40" s="596"/>
      <c r="BP40" s="596"/>
      <c r="BQ40" s="596"/>
      <c r="BR40" s="596"/>
      <c r="BS40" s="596"/>
      <c r="BT40" s="596"/>
      <c r="BU40" s="596"/>
      <c r="BV40" s="179"/>
      <c r="BW40" s="595">
        <f t="shared" si="2"/>
        <v>14</v>
      </c>
      <c r="BX40" s="595"/>
      <c r="BY40" s="596" t="str">
        <f>IF('各会計、関係団体の財政状況及び健全化判断比率'!B74="","",'各会計、関係団体の財政状況及び健全化判断比率'!B74)</f>
        <v>沖縄県介護保険広域連合（一般会計）</v>
      </c>
      <c r="BZ40" s="596"/>
      <c r="CA40" s="596"/>
      <c r="CB40" s="596"/>
      <c r="CC40" s="596"/>
      <c r="CD40" s="596"/>
      <c r="CE40" s="596"/>
      <c r="CF40" s="596"/>
      <c r="CG40" s="596"/>
      <c r="CH40" s="596"/>
      <c r="CI40" s="596"/>
      <c r="CJ40" s="596"/>
      <c r="CK40" s="596"/>
      <c r="CL40" s="596"/>
      <c r="CM40" s="596"/>
      <c r="CN40" s="179"/>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6"/>
    </row>
    <row r="41" spans="1:113" ht="32.25" customHeight="1">
      <c r="A41" s="179"/>
      <c r="B41" s="203"/>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9"/>
      <c r="U41" s="595" t="str">
        <f t="shared" si="4"/>
        <v/>
      </c>
      <c r="V41" s="595"/>
      <c r="W41" s="596"/>
      <c r="X41" s="596"/>
      <c r="Y41" s="596"/>
      <c r="Z41" s="596"/>
      <c r="AA41" s="596"/>
      <c r="AB41" s="596"/>
      <c r="AC41" s="596"/>
      <c r="AD41" s="596"/>
      <c r="AE41" s="596"/>
      <c r="AF41" s="596"/>
      <c r="AG41" s="596"/>
      <c r="AH41" s="596"/>
      <c r="AI41" s="596"/>
      <c r="AJ41" s="596"/>
      <c r="AK41" s="596"/>
      <c r="AL41" s="179"/>
      <c r="AM41" s="595" t="str">
        <f t="shared" si="0"/>
        <v/>
      </c>
      <c r="AN41" s="595"/>
      <c r="AO41" s="596"/>
      <c r="AP41" s="596"/>
      <c r="AQ41" s="596"/>
      <c r="AR41" s="596"/>
      <c r="AS41" s="596"/>
      <c r="AT41" s="596"/>
      <c r="AU41" s="596"/>
      <c r="AV41" s="596"/>
      <c r="AW41" s="596"/>
      <c r="AX41" s="596"/>
      <c r="AY41" s="596"/>
      <c r="AZ41" s="596"/>
      <c r="BA41" s="596"/>
      <c r="BB41" s="596"/>
      <c r="BC41" s="596"/>
      <c r="BD41" s="179"/>
      <c r="BE41" s="595" t="str">
        <f t="shared" si="1"/>
        <v/>
      </c>
      <c r="BF41" s="595"/>
      <c r="BG41" s="596"/>
      <c r="BH41" s="596"/>
      <c r="BI41" s="596"/>
      <c r="BJ41" s="596"/>
      <c r="BK41" s="596"/>
      <c r="BL41" s="596"/>
      <c r="BM41" s="596"/>
      <c r="BN41" s="596"/>
      <c r="BO41" s="596"/>
      <c r="BP41" s="596"/>
      <c r="BQ41" s="596"/>
      <c r="BR41" s="596"/>
      <c r="BS41" s="596"/>
      <c r="BT41" s="596"/>
      <c r="BU41" s="596"/>
      <c r="BV41" s="179"/>
      <c r="BW41" s="595">
        <f t="shared" si="2"/>
        <v>15</v>
      </c>
      <c r="BX41" s="595"/>
      <c r="BY41" s="596" t="str">
        <f>IF('各会計、関係団体の財政状況及び健全化判断比率'!B75="","",'各会計、関係団体の財政状況及び健全化判断比率'!B75)</f>
        <v>沖縄県介護保険広域連合（特別会計）</v>
      </c>
      <c r="BZ41" s="596"/>
      <c r="CA41" s="596"/>
      <c r="CB41" s="596"/>
      <c r="CC41" s="596"/>
      <c r="CD41" s="596"/>
      <c r="CE41" s="596"/>
      <c r="CF41" s="596"/>
      <c r="CG41" s="596"/>
      <c r="CH41" s="596"/>
      <c r="CI41" s="596"/>
      <c r="CJ41" s="596"/>
      <c r="CK41" s="596"/>
      <c r="CL41" s="596"/>
      <c r="CM41" s="596"/>
      <c r="CN41" s="179"/>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6"/>
    </row>
    <row r="42" spans="1:113" ht="32.25" customHeight="1">
      <c r="B42" s="203"/>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9"/>
      <c r="U42" s="595" t="str">
        <f t="shared" si="4"/>
        <v/>
      </c>
      <c r="V42" s="595"/>
      <c r="W42" s="596"/>
      <c r="X42" s="596"/>
      <c r="Y42" s="596"/>
      <c r="Z42" s="596"/>
      <c r="AA42" s="596"/>
      <c r="AB42" s="596"/>
      <c r="AC42" s="596"/>
      <c r="AD42" s="596"/>
      <c r="AE42" s="596"/>
      <c r="AF42" s="596"/>
      <c r="AG42" s="596"/>
      <c r="AH42" s="596"/>
      <c r="AI42" s="596"/>
      <c r="AJ42" s="596"/>
      <c r="AK42" s="596"/>
      <c r="AL42" s="179"/>
      <c r="AM42" s="595" t="str">
        <f t="shared" si="0"/>
        <v/>
      </c>
      <c r="AN42" s="595"/>
      <c r="AO42" s="596"/>
      <c r="AP42" s="596"/>
      <c r="AQ42" s="596"/>
      <c r="AR42" s="596"/>
      <c r="AS42" s="596"/>
      <c r="AT42" s="596"/>
      <c r="AU42" s="596"/>
      <c r="AV42" s="596"/>
      <c r="AW42" s="596"/>
      <c r="AX42" s="596"/>
      <c r="AY42" s="596"/>
      <c r="AZ42" s="596"/>
      <c r="BA42" s="596"/>
      <c r="BB42" s="596"/>
      <c r="BC42" s="596"/>
      <c r="BD42" s="179"/>
      <c r="BE42" s="595" t="str">
        <f t="shared" si="1"/>
        <v/>
      </c>
      <c r="BF42" s="595"/>
      <c r="BG42" s="596"/>
      <c r="BH42" s="596"/>
      <c r="BI42" s="596"/>
      <c r="BJ42" s="596"/>
      <c r="BK42" s="596"/>
      <c r="BL42" s="596"/>
      <c r="BM42" s="596"/>
      <c r="BN42" s="596"/>
      <c r="BO42" s="596"/>
      <c r="BP42" s="596"/>
      <c r="BQ42" s="596"/>
      <c r="BR42" s="596"/>
      <c r="BS42" s="596"/>
      <c r="BT42" s="596"/>
      <c r="BU42" s="596"/>
      <c r="BV42" s="179"/>
      <c r="BW42" s="595">
        <f t="shared" si="2"/>
        <v>16</v>
      </c>
      <c r="BX42" s="595"/>
      <c r="BY42" s="596" t="str">
        <f>IF('各会計、関係団体の財政状況及び健全化判断比率'!B76="","",'各会計、関係団体の財政状況及び健全化判断比率'!B76)</f>
        <v>南部広域行政組合一般会計</v>
      </c>
      <c r="BZ42" s="596"/>
      <c r="CA42" s="596"/>
      <c r="CB42" s="596"/>
      <c r="CC42" s="596"/>
      <c r="CD42" s="596"/>
      <c r="CE42" s="596"/>
      <c r="CF42" s="596"/>
      <c r="CG42" s="596"/>
      <c r="CH42" s="596"/>
      <c r="CI42" s="596"/>
      <c r="CJ42" s="596"/>
      <c r="CK42" s="596"/>
      <c r="CL42" s="596"/>
      <c r="CM42" s="596"/>
      <c r="CN42" s="179"/>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6"/>
    </row>
    <row r="43" spans="1:113" ht="32.25" customHeight="1">
      <c r="B43" s="203"/>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9"/>
      <c r="U43" s="595" t="str">
        <f t="shared" si="4"/>
        <v/>
      </c>
      <c r="V43" s="595"/>
      <c r="W43" s="596"/>
      <c r="X43" s="596"/>
      <c r="Y43" s="596"/>
      <c r="Z43" s="596"/>
      <c r="AA43" s="596"/>
      <c r="AB43" s="596"/>
      <c r="AC43" s="596"/>
      <c r="AD43" s="596"/>
      <c r="AE43" s="596"/>
      <c r="AF43" s="596"/>
      <c r="AG43" s="596"/>
      <c r="AH43" s="596"/>
      <c r="AI43" s="596"/>
      <c r="AJ43" s="596"/>
      <c r="AK43" s="596"/>
      <c r="AL43" s="179"/>
      <c r="AM43" s="595" t="str">
        <f t="shared" si="0"/>
        <v/>
      </c>
      <c r="AN43" s="595"/>
      <c r="AO43" s="596"/>
      <c r="AP43" s="596"/>
      <c r="AQ43" s="596"/>
      <c r="AR43" s="596"/>
      <c r="AS43" s="596"/>
      <c r="AT43" s="596"/>
      <c r="AU43" s="596"/>
      <c r="AV43" s="596"/>
      <c r="AW43" s="596"/>
      <c r="AX43" s="596"/>
      <c r="AY43" s="596"/>
      <c r="AZ43" s="596"/>
      <c r="BA43" s="596"/>
      <c r="BB43" s="596"/>
      <c r="BC43" s="596"/>
      <c r="BD43" s="179"/>
      <c r="BE43" s="595" t="str">
        <f t="shared" si="1"/>
        <v/>
      </c>
      <c r="BF43" s="595"/>
      <c r="BG43" s="596"/>
      <c r="BH43" s="596"/>
      <c r="BI43" s="596"/>
      <c r="BJ43" s="596"/>
      <c r="BK43" s="596"/>
      <c r="BL43" s="596"/>
      <c r="BM43" s="596"/>
      <c r="BN43" s="596"/>
      <c r="BO43" s="596"/>
      <c r="BP43" s="596"/>
      <c r="BQ43" s="596"/>
      <c r="BR43" s="596"/>
      <c r="BS43" s="596"/>
      <c r="BT43" s="596"/>
      <c r="BU43" s="596"/>
      <c r="BV43" s="179"/>
      <c r="BW43" s="595">
        <f t="shared" si="2"/>
        <v>17</v>
      </c>
      <c r="BX43" s="595"/>
      <c r="BY43" s="596" t="str">
        <f>IF('各会計、関係団体の財政状況及び健全化判断比率'!B77="","",'各会計、関係団体の財政状況及び健全化判断比率'!B77)</f>
        <v>南部広域行政組合公共用地先行取得事業特別会計</v>
      </c>
      <c r="BZ43" s="596"/>
      <c r="CA43" s="596"/>
      <c r="CB43" s="596"/>
      <c r="CC43" s="596"/>
      <c r="CD43" s="596"/>
      <c r="CE43" s="596"/>
      <c r="CF43" s="596"/>
      <c r="CG43" s="596"/>
      <c r="CH43" s="596"/>
      <c r="CI43" s="596"/>
      <c r="CJ43" s="596"/>
      <c r="CK43" s="596"/>
      <c r="CL43" s="596"/>
      <c r="CM43" s="596"/>
      <c r="CN43" s="179"/>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6"/>
    </row>
    <row r="44" spans="1:113" ht="13.5" customHeight="1" thickBot="1">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row r="46" spans="1:113">
      <c r="B46" s="178" t="s">
        <v>209</v>
      </c>
      <c r="E46" s="598" t="s">
        <v>210</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c r="E47" s="598" t="s">
        <v>211</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c r="E48" s="598" t="s">
        <v>212</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c r="E49" s="599" t="s">
        <v>213</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c r="E50" s="598" t="s">
        <v>214</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c r="E51" s="598" t="s">
        <v>215</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c r="E52" s="598" t="s">
        <v>216</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c r="E53" s="598" t="s">
        <v>217</v>
      </c>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8"/>
      <c r="CH53" s="598"/>
      <c r="CI53" s="598"/>
      <c r="CJ53" s="598"/>
      <c r="CK53" s="598"/>
      <c r="CL53" s="598"/>
      <c r="CM53" s="598"/>
      <c r="CN53" s="598"/>
      <c r="CO53" s="598"/>
      <c r="CP53" s="598"/>
      <c r="CQ53" s="598"/>
      <c r="CR53" s="598"/>
      <c r="CS53" s="598"/>
      <c r="CT53" s="598"/>
      <c r="CU53" s="598"/>
      <c r="CV53" s="598"/>
      <c r="CW53" s="598"/>
      <c r="CX53" s="598"/>
      <c r="CY53" s="598"/>
      <c r="CZ53" s="598"/>
      <c r="DA53" s="598"/>
      <c r="DB53" s="598"/>
      <c r="DC53" s="598"/>
      <c r="DD53" s="598"/>
      <c r="DE53" s="598"/>
      <c r="DF53" s="598"/>
      <c r="DG53" s="598"/>
      <c r="DH53" s="598"/>
      <c r="DI53" s="598"/>
    </row>
    <row r="54" spans="5:113"/>
    <row r="55" spans="5:113"/>
    <row r="56" spans="5:113"/>
  </sheetData>
  <sheetProtection algorithmName="SHA-512" hashValue="W1bTACHa3/h7n+28v9eUisptP7raeGtrZP5DeS4vG7pCJ0GeSjPXzHpblyWqnm3o7e0UuU2aUDc5hwVqkUBr8g==" saltValue="xP3UQYDqPr8hUhCCxb8C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0" t="s">
        <v>218</v>
      </c>
      <c r="DI1" s="601"/>
      <c r="DJ1" s="601"/>
      <c r="DK1" s="601"/>
      <c r="DL1" s="601"/>
      <c r="DM1" s="601"/>
      <c r="DN1" s="602"/>
      <c r="DO1" s="212"/>
      <c r="DP1" s="600" t="s">
        <v>219</v>
      </c>
      <c r="DQ1" s="601"/>
      <c r="DR1" s="601"/>
      <c r="DS1" s="601"/>
      <c r="DT1" s="601"/>
      <c r="DU1" s="601"/>
      <c r="DV1" s="601"/>
      <c r="DW1" s="601"/>
      <c r="DX1" s="601"/>
      <c r="DY1" s="601"/>
      <c r="DZ1" s="601"/>
      <c r="EA1" s="601"/>
      <c r="EB1" s="601"/>
      <c r="EC1" s="602"/>
      <c r="ED1" s="211"/>
      <c r="EE1" s="211"/>
      <c r="EF1" s="211"/>
      <c r="EG1" s="211"/>
      <c r="EH1" s="211"/>
      <c r="EI1" s="211"/>
      <c r="EJ1" s="211"/>
      <c r="EK1" s="211"/>
      <c r="EL1" s="211"/>
      <c r="EM1" s="211"/>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3" t="s">
        <v>221</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222</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223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3" t="s">
        <v>1</v>
      </c>
      <c r="C4" s="604"/>
      <c r="D4" s="604"/>
      <c r="E4" s="604"/>
      <c r="F4" s="604"/>
      <c r="G4" s="604"/>
      <c r="H4" s="604"/>
      <c r="I4" s="604"/>
      <c r="J4" s="604"/>
      <c r="K4" s="604"/>
      <c r="L4" s="604"/>
      <c r="M4" s="604"/>
      <c r="N4" s="604"/>
      <c r="O4" s="604"/>
      <c r="P4" s="604"/>
      <c r="Q4" s="605"/>
      <c r="R4" s="603" t="s">
        <v>224</v>
      </c>
      <c r="S4" s="604"/>
      <c r="T4" s="604"/>
      <c r="U4" s="604"/>
      <c r="V4" s="604"/>
      <c r="W4" s="604"/>
      <c r="X4" s="604"/>
      <c r="Y4" s="605"/>
      <c r="Z4" s="603" t="s">
        <v>225</v>
      </c>
      <c r="AA4" s="604"/>
      <c r="AB4" s="604"/>
      <c r="AC4" s="605"/>
      <c r="AD4" s="603" t="s">
        <v>226</v>
      </c>
      <c r="AE4" s="604"/>
      <c r="AF4" s="604"/>
      <c r="AG4" s="604"/>
      <c r="AH4" s="604"/>
      <c r="AI4" s="604"/>
      <c r="AJ4" s="604"/>
      <c r="AK4" s="605"/>
      <c r="AL4" s="603" t="s">
        <v>225</v>
      </c>
      <c r="AM4" s="604"/>
      <c r="AN4" s="604"/>
      <c r="AO4" s="605"/>
      <c r="AP4" s="606" t="s">
        <v>227</v>
      </c>
      <c r="AQ4" s="606"/>
      <c r="AR4" s="606"/>
      <c r="AS4" s="606"/>
      <c r="AT4" s="606"/>
      <c r="AU4" s="606"/>
      <c r="AV4" s="606"/>
      <c r="AW4" s="606"/>
      <c r="AX4" s="606"/>
      <c r="AY4" s="606"/>
      <c r="AZ4" s="606"/>
      <c r="BA4" s="606"/>
      <c r="BB4" s="606"/>
      <c r="BC4" s="606"/>
      <c r="BD4" s="606"/>
      <c r="BE4" s="606"/>
      <c r="BF4" s="606"/>
      <c r="BG4" s="606" t="s">
        <v>228</v>
      </c>
      <c r="BH4" s="606"/>
      <c r="BI4" s="606"/>
      <c r="BJ4" s="606"/>
      <c r="BK4" s="606"/>
      <c r="BL4" s="606"/>
      <c r="BM4" s="606"/>
      <c r="BN4" s="606"/>
      <c r="BO4" s="606" t="s">
        <v>225</v>
      </c>
      <c r="BP4" s="606"/>
      <c r="BQ4" s="606"/>
      <c r="BR4" s="606"/>
      <c r="BS4" s="606" t="s">
        <v>229</v>
      </c>
      <c r="BT4" s="606"/>
      <c r="BU4" s="606"/>
      <c r="BV4" s="606"/>
      <c r="BW4" s="606"/>
      <c r="BX4" s="606"/>
      <c r="BY4" s="606"/>
      <c r="BZ4" s="606"/>
      <c r="CA4" s="606"/>
      <c r="CB4" s="606"/>
      <c r="CD4" s="603" t="s">
        <v>230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c r="B5" s="607" t="s">
        <v>231</v>
      </c>
      <c r="C5" s="608"/>
      <c r="D5" s="608"/>
      <c r="E5" s="608"/>
      <c r="F5" s="608"/>
      <c r="G5" s="608"/>
      <c r="H5" s="608"/>
      <c r="I5" s="608"/>
      <c r="J5" s="608"/>
      <c r="K5" s="608"/>
      <c r="L5" s="608"/>
      <c r="M5" s="608"/>
      <c r="N5" s="608"/>
      <c r="O5" s="608"/>
      <c r="P5" s="608"/>
      <c r="Q5" s="609"/>
      <c r="R5" s="610">
        <v>7638603</v>
      </c>
      <c r="S5" s="611"/>
      <c r="T5" s="611"/>
      <c r="U5" s="611"/>
      <c r="V5" s="611"/>
      <c r="W5" s="611"/>
      <c r="X5" s="611"/>
      <c r="Y5" s="612"/>
      <c r="Z5" s="613">
        <v>22.7</v>
      </c>
      <c r="AA5" s="613"/>
      <c r="AB5" s="613"/>
      <c r="AC5" s="613"/>
      <c r="AD5" s="614">
        <v>7638603</v>
      </c>
      <c r="AE5" s="614"/>
      <c r="AF5" s="614"/>
      <c r="AG5" s="614"/>
      <c r="AH5" s="614"/>
      <c r="AI5" s="614"/>
      <c r="AJ5" s="614"/>
      <c r="AK5" s="614"/>
      <c r="AL5" s="615">
        <v>55.5</v>
      </c>
      <c r="AM5" s="616"/>
      <c r="AN5" s="616"/>
      <c r="AO5" s="617"/>
      <c r="AP5" s="607" t="s">
        <v>232</v>
      </c>
      <c r="AQ5" s="608"/>
      <c r="AR5" s="608"/>
      <c r="AS5" s="608"/>
      <c r="AT5" s="608"/>
      <c r="AU5" s="608"/>
      <c r="AV5" s="608"/>
      <c r="AW5" s="608"/>
      <c r="AX5" s="608"/>
      <c r="AY5" s="608"/>
      <c r="AZ5" s="608"/>
      <c r="BA5" s="608"/>
      <c r="BB5" s="608"/>
      <c r="BC5" s="608"/>
      <c r="BD5" s="608"/>
      <c r="BE5" s="608"/>
      <c r="BF5" s="609"/>
      <c r="BG5" s="621">
        <v>7592374</v>
      </c>
      <c r="BH5" s="622"/>
      <c r="BI5" s="622"/>
      <c r="BJ5" s="622"/>
      <c r="BK5" s="622"/>
      <c r="BL5" s="622"/>
      <c r="BM5" s="622"/>
      <c r="BN5" s="623"/>
      <c r="BO5" s="624">
        <v>99.4</v>
      </c>
      <c r="BP5" s="624"/>
      <c r="BQ5" s="624"/>
      <c r="BR5" s="624"/>
      <c r="BS5" s="625" t="s">
        <v>128</v>
      </c>
      <c r="BT5" s="625"/>
      <c r="BU5" s="625"/>
      <c r="BV5" s="625"/>
      <c r="BW5" s="625"/>
      <c r="BX5" s="625"/>
      <c r="BY5" s="625"/>
      <c r="BZ5" s="625"/>
      <c r="CA5" s="625"/>
      <c r="CB5" s="629"/>
      <c r="CD5" s="603" t="s">
        <v>227</v>
      </c>
      <c r="CE5" s="604"/>
      <c r="CF5" s="604"/>
      <c r="CG5" s="604"/>
      <c r="CH5" s="604"/>
      <c r="CI5" s="604"/>
      <c r="CJ5" s="604"/>
      <c r="CK5" s="604"/>
      <c r="CL5" s="604"/>
      <c r="CM5" s="604"/>
      <c r="CN5" s="604"/>
      <c r="CO5" s="604"/>
      <c r="CP5" s="604"/>
      <c r="CQ5" s="605"/>
      <c r="CR5" s="603" t="s">
        <v>233</v>
      </c>
      <c r="CS5" s="604"/>
      <c r="CT5" s="604"/>
      <c r="CU5" s="604"/>
      <c r="CV5" s="604"/>
      <c r="CW5" s="604"/>
      <c r="CX5" s="604"/>
      <c r="CY5" s="605"/>
      <c r="CZ5" s="603" t="s">
        <v>225</v>
      </c>
      <c r="DA5" s="604"/>
      <c r="DB5" s="604"/>
      <c r="DC5" s="605"/>
      <c r="DD5" s="603" t="s">
        <v>234</v>
      </c>
      <c r="DE5" s="604"/>
      <c r="DF5" s="604"/>
      <c r="DG5" s="604"/>
      <c r="DH5" s="604"/>
      <c r="DI5" s="604"/>
      <c r="DJ5" s="604"/>
      <c r="DK5" s="604"/>
      <c r="DL5" s="604"/>
      <c r="DM5" s="604"/>
      <c r="DN5" s="604"/>
      <c r="DO5" s="604"/>
      <c r="DP5" s="605"/>
      <c r="DQ5" s="603" t="s">
        <v>235</v>
      </c>
      <c r="DR5" s="604"/>
      <c r="DS5" s="604"/>
      <c r="DT5" s="604"/>
      <c r="DU5" s="604"/>
      <c r="DV5" s="604"/>
      <c r="DW5" s="604"/>
      <c r="DX5" s="604"/>
      <c r="DY5" s="604"/>
      <c r="DZ5" s="604"/>
      <c r="EA5" s="604"/>
      <c r="EB5" s="604"/>
      <c r="EC5" s="605"/>
    </row>
    <row r="6" spans="2:143" ht="11.25" customHeight="1">
      <c r="B6" s="618" t="s">
        <v>236</v>
      </c>
      <c r="C6" s="619"/>
      <c r="D6" s="619"/>
      <c r="E6" s="619"/>
      <c r="F6" s="619"/>
      <c r="G6" s="619"/>
      <c r="H6" s="619"/>
      <c r="I6" s="619"/>
      <c r="J6" s="619"/>
      <c r="K6" s="619"/>
      <c r="L6" s="619"/>
      <c r="M6" s="619"/>
      <c r="N6" s="619"/>
      <c r="O6" s="619"/>
      <c r="P6" s="619"/>
      <c r="Q6" s="620"/>
      <c r="R6" s="621">
        <v>126465</v>
      </c>
      <c r="S6" s="622"/>
      <c r="T6" s="622"/>
      <c r="U6" s="622"/>
      <c r="V6" s="622"/>
      <c r="W6" s="622"/>
      <c r="X6" s="622"/>
      <c r="Y6" s="623"/>
      <c r="Z6" s="624">
        <v>0.4</v>
      </c>
      <c r="AA6" s="624"/>
      <c r="AB6" s="624"/>
      <c r="AC6" s="624"/>
      <c r="AD6" s="625">
        <v>126465</v>
      </c>
      <c r="AE6" s="625"/>
      <c r="AF6" s="625"/>
      <c r="AG6" s="625"/>
      <c r="AH6" s="625"/>
      <c r="AI6" s="625"/>
      <c r="AJ6" s="625"/>
      <c r="AK6" s="625"/>
      <c r="AL6" s="626">
        <v>0.9</v>
      </c>
      <c r="AM6" s="627"/>
      <c r="AN6" s="627"/>
      <c r="AO6" s="628"/>
      <c r="AP6" s="618" t="s">
        <v>237</v>
      </c>
      <c r="AQ6" s="619"/>
      <c r="AR6" s="619"/>
      <c r="AS6" s="619"/>
      <c r="AT6" s="619"/>
      <c r="AU6" s="619"/>
      <c r="AV6" s="619"/>
      <c r="AW6" s="619"/>
      <c r="AX6" s="619"/>
      <c r="AY6" s="619"/>
      <c r="AZ6" s="619"/>
      <c r="BA6" s="619"/>
      <c r="BB6" s="619"/>
      <c r="BC6" s="619"/>
      <c r="BD6" s="619"/>
      <c r="BE6" s="619"/>
      <c r="BF6" s="620"/>
      <c r="BG6" s="621">
        <v>7592374</v>
      </c>
      <c r="BH6" s="622"/>
      <c r="BI6" s="622"/>
      <c r="BJ6" s="622"/>
      <c r="BK6" s="622"/>
      <c r="BL6" s="622"/>
      <c r="BM6" s="622"/>
      <c r="BN6" s="623"/>
      <c r="BO6" s="624">
        <v>99.4</v>
      </c>
      <c r="BP6" s="624"/>
      <c r="BQ6" s="624"/>
      <c r="BR6" s="624"/>
      <c r="BS6" s="625" t="s">
        <v>238</v>
      </c>
      <c r="BT6" s="625"/>
      <c r="BU6" s="625"/>
      <c r="BV6" s="625"/>
      <c r="BW6" s="625"/>
      <c r="BX6" s="625"/>
      <c r="BY6" s="625"/>
      <c r="BZ6" s="625"/>
      <c r="CA6" s="625"/>
      <c r="CB6" s="629"/>
      <c r="CD6" s="607" t="s">
        <v>239</v>
      </c>
      <c r="CE6" s="608"/>
      <c r="CF6" s="608"/>
      <c r="CG6" s="608"/>
      <c r="CH6" s="608"/>
      <c r="CI6" s="608"/>
      <c r="CJ6" s="608"/>
      <c r="CK6" s="608"/>
      <c r="CL6" s="608"/>
      <c r="CM6" s="608"/>
      <c r="CN6" s="608"/>
      <c r="CO6" s="608"/>
      <c r="CP6" s="608"/>
      <c r="CQ6" s="609"/>
      <c r="CR6" s="621">
        <v>216590</v>
      </c>
      <c r="CS6" s="622"/>
      <c r="CT6" s="622"/>
      <c r="CU6" s="622"/>
      <c r="CV6" s="622"/>
      <c r="CW6" s="622"/>
      <c r="CX6" s="622"/>
      <c r="CY6" s="623"/>
      <c r="CZ6" s="615">
        <v>0.7</v>
      </c>
      <c r="DA6" s="616"/>
      <c r="DB6" s="616"/>
      <c r="DC6" s="632"/>
      <c r="DD6" s="630" t="s">
        <v>128</v>
      </c>
      <c r="DE6" s="622"/>
      <c r="DF6" s="622"/>
      <c r="DG6" s="622"/>
      <c r="DH6" s="622"/>
      <c r="DI6" s="622"/>
      <c r="DJ6" s="622"/>
      <c r="DK6" s="622"/>
      <c r="DL6" s="622"/>
      <c r="DM6" s="622"/>
      <c r="DN6" s="622"/>
      <c r="DO6" s="622"/>
      <c r="DP6" s="623"/>
      <c r="DQ6" s="630">
        <v>215798</v>
      </c>
      <c r="DR6" s="622"/>
      <c r="DS6" s="622"/>
      <c r="DT6" s="622"/>
      <c r="DU6" s="622"/>
      <c r="DV6" s="622"/>
      <c r="DW6" s="622"/>
      <c r="DX6" s="622"/>
      <c r="DY6" s="622"/>
      <c r="DZ6" s="622"/>
      <c r="EA6" s="622"/>
      <c r="EB6" s="622"/>
      <c r="EC6" s="631"/>
    </row>
    <row r="7" spans="2:143" ht="11.25" customHeight="1">
      <c r="B7" s="618" t="s">
        <v>240</v>
      </c>
      <c r="C7" s="619"/>
      <c r="D7" s="619"/>
      <c r="E7" s="619"/>
      <c r="F7" s="619"/>
      <c r="G7" s="619"/>
      <c r="H7" s="619"/>
      <c r="I7" s="619"/>
      <c r="J7" s="619"/>
      <c r="K7" s="619"/>
      <c r="L7" s="619"/>
      <c r="M7" s="619"/>
      <c r="N7" s="619"/>
      <c r="O7" s="619"/>
      <c r="P7" s="619"/>
      <c r="Q7" s="620"/>
      <c r="R7" s="621">
        <v>1536</v>
      </c>
      <c r="S7" s="622"/>
      <c r="T7" s="622"/>
      <c r="U7" s="622"/>
      <c r="V7" s="622"/>
      <c r="W7" s="622"/>
      <c r="X7" s="622"/>
      <c r="Y7" s="623"/>
      <c r="Z7" s="624">
        <v>0</v>
      </c>
      <c r="AA7" s="624"/>
      <c r="AB7" s="624"/>
      <c r="AC7" s="624"/>
      <c r="AD7" s="625">
        <v>1536</v>
      </c>
      <c r="AE7" s="625"/>
      <c r="AF7" s="625"/>
      <c r="AG7" s="625"/>
      <c r="AH7" s="625"/>
      <c r="AI7" s="625"/>
      <c r="AJ7" s="625"/>
      <c r="AK7" s="625"/>
      <c r="AL7" s="626">
        <v>0</v>
      </c>
      <c r="AM7" s="627"/>
      <c r="AN7" s="627"/>
      <c r="AO7" s="628"/>
      <c r="AP7" s="618" t="s">
        <v>241</v>
      </c>
      <c r="AQ7" s="619"/>
      <c r="AR7" s="619"/>
      <c r="AS7" s="619"/>
      <c r="AT7" s="619"/>
      <c r="AU7" s="619"/>
      <c r="AV7" s="619"/>
      <c r="AW7" s="619"/>
      <c r="AX7" s="619"/>
      <c r="AY7" s="619"/>
      <c r="AZ7" s="619"/>
      <c r="BA7" s="619"/>
      <c r="BB7" s="619"/>
      <c r="BC7" s="619"/>
      <c r="BD7" s="619"/>
      <c r="BE7" s="619"/>
      <c r="BF7" s="620"/>
      <c r="BG7" s="621">
        <v>3346860</v>
      </c>
      <c r="BH7" s="622"/>
      <c r="BI7" s="622"/>
      <c r="BJ7" s="622"/>
      <c r="BK7" s="622"/>
      <c r="BL7" s="622"/>
      <c r="BM7" s="622"/>
      <c r="BN7" s="623"/>
      <c r="BO7" s="624">
        <v>43.8</v>
      </c>
      <c r="BP7" s="624"/>
      <c r="BQ7" s="624"/>
      <c r="BR7" s="624"/>
      <c r="BS7" s="625" t="s">
        <v>238</v>
      </c>
      <c r="BT7" s="625"/>
      <c r="BU7" s="625"/>
      <c r="BV7" s="625"/>
      <c r="BW7" s="625"/>
      <c r="BX7" s="625"/>
      <c r="BY7" s="625"/>
      <c r="BZ7" s="625"/>
      <c r="CA7" s="625"/>
      <c r="CB7" s="629"/>
      <c r="CD7" s="618" t="s">
        <v>242</v>
      </c>
      <c r="CE7" s="619"/>
      <c r="CF7" s="619"/>
      <c r="CG7" s="619"/>
      <c r="CH7" s="619"/>
      <c r="CI7" s="619"/>
      <c r="CJ7" s="619"/>
      <c r="CK7" s="619"/>
      <c r="CL7" s="619"/>
      <c r="CM7" s="619"/>
      <c r="CN7" s="619"/>
      <c r="CO7" s="619"/>
      <c r="CP7" s="619"/>
      <c r="CQ7" s="620"/>
      <c r="CR7" s="621">
        <v>4147362</v>
      </c>
      <c r="CS7" s="622"/>
      <c r="CT7" s="622"/>
      <c r="CU7" s="622"/>
      <c r="CV7" s="622"/>
      <c r="CW7" s="622"/>
      <c r="CX7" s="622"/>
      <c r="CY7" s="623"/>
      <c r="CZ7" s="624">
        <v>12.5</v>
      </c>
      <c r="DA7" s="624"/>
      <c r="DB7" s="624"/>
      <c r="DC7" s="624"/>
      <c r="DD7" s="630">
        <v>1143398</v>
      </c>
      <c r="DE7" s="622"/>
      <c r="DF7" s="622"/>
      <c r="DG7" s="622"/>
      <c r="DH7" s="622"/>
      <c r="DI7" s="622"/>
      <c r="DJ7" s="622"/>
      <c r="DK7" s="622"/>
      <c r="DL7" s="622"/>
      <c r="DM7" s="622"/>
      <c r="DN7" s="622"/>
      <c r="DO7" s="622"/>
      <c r="DP7" s="623"/>
      <c r="DQ7" s="630">
        <v>2679322</v>
      </c>
      <c r="DR7" s="622"/>
      <c r="DS7" s="622"/>
      <c r="DT7" s="622"/>
      <c r="DU7" s="622"/>
      <c r="DV7" s="622"/>
      <c r="DW7" s="622"/>
      <c r="DX7" s="622"/>
      <c r="DY7" s="622"/>
      <c r="DZ7" s="622"/>
      <c r="EA7" s="622"/>
      <c r="EB7" s="622"/>
      <c r="EC7" s="631"/>
    </row>
    <row r="8" spans="2:143" ht="11.25" customHeight="1">
      <c r="B8" s="618" t="s">
        <v>243</v>
      </c>
      <c r="C8" s="619"/>
      <c r="D8" s="619"/>
      <c r="E8" s="619"/>
      <c r="F8" s="619"/>
      <c r="G8" s="619"/>
      <c r="H8" s="619"/>
      <c r="I8" s="619"/>
      <c r="J8" s="619"/>
      <c r="K8" s="619"/>
      <c r="L8" s="619"/>
      <c r="M8" s="619"/>
      <c r="N8" s="619"/>
      <c r="O8" s="619"/>
      <c r="P8" s="619"/>
      <c r="Q8" s="620"/>
      <c r="R8" s="621">
        <v>13544</v>
      </c>
      <c r="S8" s="622"/>
      <c r="T8" s="622"/>
      <c r="U8" s="622"/>
      <c r="V8" s="622"/>
      <c r="W8" s="622"/>
      <c r="X8" s="622"/>
      <c r="Y8" s="623"/>
      <c r="Z8" s="624">
        <v>0</v>
      </c>
      <c r="AA8" s="624"/>
      <c r="AB8" s="624"/>
      <c r="AC8" s="624"/>
      <c r="AD8" s="625">
        <v>13544</v>
      </c>
      <c r="AE8" s="625"/>
      <c r="AF8" s="625"/>
      <c r="AG8" s="625"/>
      <c r="AH8" s="625"/>
      <c r="AI8" s="625"/>
      <c r="AJ8" s="625"/>
      <c r="AK8" s="625"/>
      <c r="AL8" s="626">
        <v>0.1</v>
      </c>
      <c r="AM8" s="627"/>
      <c r="AN8" s="627"/>
      <c r="AO8" s="628"/>
      <c r="AP8" s="618" t="s">
        <v>244</v>
      </c>
      <c r="AQ8" s="619"/>
      <c r="AR8" s="619"/>
      <c r="AS8" s="619"/>
      <c r="AT8" s="619"/>
      <c r="AU8" s="619"/>
      <c r="AV8" s="619"/>
      <c r="AW8" s="619"/>
      <c r="AX8" s="619"/>
      <c r="AY8" s="619"/>
      <c r="AZ8" s="619"/>
      <c r="BA8" s="619"/>
      <c r="BB8" s="619"/>
      <c r="BC8" s="619"/>
      <c r="BD8" s="619"/>
      <c r="BE8" s="619"/>
      <c r="BF8" s="620"/>
      <c r="BG8" s="621">
        <v>92266</v>
      </c>
      <c r="BH8" s="622"/>
      <c r="BI8" s="622"/>
      <c r="BJ8" s="622"/>
      <c r="BK8" s="622"/>
      <c r="BL8" s="622"/>
      <c r="BM8" s="622"/>
      <c r="BN8" s="623"/>
      <c r="BO8" s="624">
        <v>1.2</v>
      </c>
      <c r="BP8" s="624"/>
      <c r="BQ8" s="624"/>
      <c r="BR8" s="624"/>
      <c r="BS8" s="625" t="s">
        <v>238</v>
      </c>
      <c r="BT8" s="625"/>
      <c r="BU8" s="625"/>
      <c r="BV8" s="625"/>
      <c r="BW8" s="625"/>
      <c r="BX8" s="625"/>
      <c r="BY8" s="625"/>
      <c r="BZ8" s="625"/>
      <c r="CA8" s="625"/>
      <c r="CB8" s="629"/>
      <c r="CD8" s="618" t="s">
        <v>245</v>
      </c>
      <c r="CE8" s="619"/>
      <c r="CF8" s="619"/>
      <c r="CG8" s="619"/>
      <c r="CH8" s="619"/>
      <c r="CI8" s="619"/>
      <c r="CJ8" s="619"/>
      <c r="CK8" s="619"/>
      <c r="CL8" s="619"/>
      <c r="CM8" s="619"/>
      <c r="CN8" s="619"/>
      <c r="CO8" s="619"/>
      <c r="CP8" s="619"/>
      <c r="CQ8" s="620"/>
      <c r="CR8" s="621">
        <v>16402878</v>
      </c>
      <c r="CS8" s="622"/>
      <c r="CT8" s="622"/>
      <c r="CU8" s="622"/>
      <c r="CV8" s="622"/>
      <c r="CW8" s="622"/>
      <c r="CX8" s="622"/>
      <c r="CY8" s="623"/>
      <c r="CZ8" s="624">
        <v>49.2</v>
      </c>
      <c r="DA8" s="624"/>
      <c r="DB8" s="624"/>
      <c r="DC8" s="624"/>
      <c r="DD8" s="630">
        <v>319065</v>
      </c>
      <c r="DE8" s="622"/>
      <c r="DF8" s="622"/>
      <c r="DG8" s="622"/>
      <c r="DH8" s="622"/>
      <c r="DI8" s="622"/>
      <c r="DJ8" s="622"/>
      <c r="DK8" s="622"/>
      <c r="DL8" s="622"/>
      <c r="DM8" s="622"/>
      <c r="DN8" s="622"/>
      <c r="DO8" s="622"/>
      <c r="DP8" s="623"/>
      <c r="DQ8" s="630">
        <v>6257186</v>
      </c>
      <c r="DR8" s="622"/>
      <c r="DS8" s="622"/>
      <c r="DT8" s="622"/>
      <c r="DU8" s="622"/>
      <c r="DV8" s="622"/>
      <c r="DW8" s="622"/>
      <c r="DX8" s="622"/>
      <c r="DY8" s="622"/>
      <c r="DZ8" s="622"/>
      <c r="EA8" s="622"/>
      <c r="EB8" s="622"/>
      <c r="EC8" s="631"/>
    </row>
    <row r="9" spans="2:143" ht="11.25" customHeight="1">
      <c r="B9" s="618" t="s">
        <v>246</v>
      </c>
      <c r="C9" s="619"/>
      <c r="D9" s="619"/>
      <c r="E9" s="619"/>
      <c r="F9" s="619"/>
      <c r="G9" s="619"/>
      <c r="H9" s="619"/>
      <c r="I9" s="619"/>
      <c r="J9" s="619"/>
      <c r="K9" s="619"/>
      <c r="L9" s="619"/>
      <c r="M9" s="619"/>
      <c r="N9" s="619"/>
      <c r="O9" s="619"/>
      <c r="P9" s="619"/>
      <c r="Q9" s="620"/>
      <c r="R9" s="621">
        <v>13037</v>
      </c>
      <c r="S9" s="622"/>
      <c r="T9" s="622"/>
      <c r="U9" s="622"/>
      <c r="V9" s="622"/>
      <c r="W9" s="622"/>
      <c r="X9" s="622"/>
      <c r="Y9" s="623"/>
      <c r="Z9" s="624">
        <v>0</v>
      </c>
      <c r="AA9" s="624"/>
      <c r="AB9" s="624"/>
      <c r="AC9" s="624"/>
      <c r="AD9" s="625">
        <v>13037</v>
      </c>
      <c r="AE9" s="625"/>
      <c r="AF9" s="625"/>
      <c r="AG9" s="625"/>
      <c r="AH9" s="625"/>
      <c r="AI9" s="625"/>
      <c r="AJ9" s="625"/>
      <c r="AK9" s="625"/>
      <c r="AL9" s="626">
        <v>0.1</v>
      </c>
      <c r="AM9" s="627"/>
      <c r="AN9" s="627"/>
      <c r="AO9" s="628"/>
      <c r="AP9" s="618" t="s">
        <v>247</v>
      </c>
      <c r="AQ9" s="619"/>
      <c r="AR9" s="619"/>
      <c r="AS9" s="619"/>
      <c r="AT9" s="619"/>
      <c r="AU9" s="619"/>
      <c r="AV9" s="619"/>
      <c r="AW9" s="619"/>
      <c r="AX9" s="619"/>
      <c r="AY9" s="619"/>
      <c r="AZ9" s="619"/>
      <c r="BA9" s="619"/>
      <c r="BB9" s="619"/>
      <c r="BC9" s="619"/>
      <c r="BD9" s="619"/>
      <c r="BE9" s="619"/>
      <c r="BF9" s="620"/>
      <c r="BG9" s="621">
        <v>2876577</v>
      </c>
      <c r="BH9" s="622"/>
      <c r="BI9" s="622"/>
      <c r="BJ9" s="622"/>
      <c r="BK9" s="622"/>
      <c r="BL9" s="622"/>
      <c r="BM9" s="622"/>
      <c r="BN9" s="623"/>
      <c r="BO9" s="624">
        <v>37.700000000000003</v>
      </c>
      <c r="BP9" s="624"/>
      <c r="BQ9" s="624"/>
      <c r="BR9" s="624"/>
      <c r="BS9" s="625" t="s">
        <v>128</v>
      </c>
      <c r="BT9" s="625"/>
      <c r="BU9" s="625"/>
      <c r="BV9" s="625"/>
      <c r="BW9" s="625"/>
      <c r="BX9" s="625"/>
      <c r="BY9" s="625"/>
      <c r="BZ9" s="625"/>
      <c r="CA9" s="625"/>
      <c r="CB9" s="629"/>
      <c r="CD9" s="618" t="s">
        <v>248</v>
      </c>
      <c r="CE9" s="619"/>
      <c r="CF9" s="619"/>
      <c r="CG9" s="619"/>
      <c r="CH9" s="619"/>
      <c r="CI9" s="619"/>
      <c r="CJ9" s="619"/>
      <c r="CK9" s="619"/>
      <c r="CL9" s="619"/>
      <c r="CM9" s="619"/>
      <c r="CN9" s="619"/>
      <c r="CO9" s="619"/>
      <c r="CP9" s="619"/>
      <c r="CQ9" s="620"/>
      <c r="CR9" s="621">
        <v>2075679</v>
      </c>
      <c r="CS9" s="622"/>
      <c r="CT9" s="622"/>
      <c r="CU9" s="622"/>
      <c r="CV9" s="622"/>
      <c r="CW9" s="622"/>
      <c r="CX9" s="622"/>
      <c r="CY9" s="623"/>
      <c r="CZ9" s="624">
        <v>6.2</v>
      </c>
      <c r="DA9" s="624"/>
      <c r="DB9" s="624"/>
      <c r="DC9" s="624"/>
      <c r="DD9" s="630">
        <v>800</v>
      </c>
      <c r="DE9" s="622"/>
      <c r="DF9" s="622"/>
      <c r="DG9" s="622"/>
      <c r="DH9" s="622"/>
      <c r="DI9" s="622"/>
      <c r="DJ9" s="622"/>
      <c r="DK9" s="622"/>
      <c r="DL9" s="622"/>
      <c r="DM9" s="622"/>
      <c r="DN9" s="622"/>
      <c r="DO9" s="622"/>
      <c r="DP9" s="623"/>
      <c r="DQ9" s="630">
        <v>1273796</v>
      </c>
      <c r="DR9" s="622"/>
      <c r="DS9" s="622"/>
      <c r="DT9" s="622"/>
      <c r="DU9" s="622"/>
      <c r="DV9" s="622"/>
      <c r="DW9" s="622"/>
      <c r="DX9" s="622"/>
      <c r="DY9" s="622"/>
      <c r="DZ9" s="622"/>
      <c r="EA9" s="622"/>
      <c r="EB9" s="622"/>
      <c r="EC9" s="631"/>
    </row>
    <row r="10" spans="2:143" ht="11.25" customHeight="1">
      <c r="B10" s="618" t="s">
        <v>249</v>
      </c>
      <c r="C10" s="619"/>
      <c r="D10" s="619"/>
      <c r="E10" s="619"/>
      <c r="F10" s="619"/>
      <c r="G10" s="619"/>
      <c r="H10" s="619"/>
      <c r="I10" s="619"/>
      <c r="J10" s="619"/>
      <c r="K10" s="619"/>
      <c r="L10" s="619"/>
      <c r="M10" s="619"/>
      <c r="N10" s="619"/>
      <c r="O10" s="619"/>
      <c r="P10" s="619"/>
      <c r="Q10" s="620"/>
      <c r="R10" s="621" t="s">
        <v>128</v>
      </c>
      <c r="S10" s="622"/>
      <c r="T10" s="622"/>
      <c r="U10" s="622"/>
      <c r="V10" s="622"/>
      <c r="W10" s="622"/>
      <c r="X10" s="622"/>
      <c r="Y10" s="623"/>
      <c r="Z10" s="624" t="s">
        <v>128</v>
      </c>
      <c r="AA10" s="624"/>
      <c r="AB10" s="624"/>
      <c r="AC10" s="624"/>
      <c r="AD10" s="625" t="s">
        <v>128</v>
      </c>
      <c r="AE10" s="625"/>
      <c r="AF10" s="625"/>
      <c r="AG10" s="625"/>
      <c r="AH10" s="625"/>
      <c r="AI10" s="625"/>
      <c r="AJ10" s="625"/>
      <c r="AK10" s="625"/>
      <c r="AL10" s="626" t="s">
        <v>128</v>
      </c>
      <c r="AM10" s="627"/>
      <c r="AN10" s="627"/>
      <c r="AO10" s="628"/>
      <c r="AP10" s="618" t="s">
        <v>250</v>
      </c>
      <c r="AQ10" s="619"/>
      <c r="AR10" s="619"/>
      <c r="AS10" s="619"/>
      <c r="AT10" s="619"/>
      <c r="AU10" s="619"/>
      <c r="AV10" s="619"/>
      <c r="AW10" s="619"/>
      <c r="AX10" s="619"/>
      <c r="AY10" s="619"/>
      <c r="AZ10" s="619"/>
      <c r="BA10" s="619"/>
      <c r="BB10" s="619"/>
      <c r="BC10" s="619"/>
      <c r="BD10" s="619"/>
      <c r="BE10" s="619"/>
      <c r="BF10" s="620"/>
      <c r="BG10" s="621">
        <v>190358</v>
      </c>
      <c r="BH10" s="622"/>
      <c r="BI10" s="622"/>
      <c r="BJ10" s="622"/>
      <c r="BK10" s="622"/>
      <c r="BL10" s="622"/>
      <c r="BM10" s="622"/>
      <c r="BN10" s="623"/>
      <c r="BO10" s="624">
        <v>2.5</v>
      </c>
      <c r="BP10" s="624"/>
      <c r="BQ10" s="624"/>
      <c r="BR10" s="624"/>
      <c r="BS10" s="625" t="s">
        <v>238</v>
      </c>
      <c r="BT10" s="625"/>
      <c r="BU10" s="625"/>
      <c r="BV10" s="625"/>
      <c r="BW10" s="625"/>
      <c r="BX10" s="625"/>
      <c r="BY10" s="625"/>
      <c r="BZ10" s="625"/>
      <c r="CA10" s="625"/>
      <c r="CB10" s="629"/>
      <c r="CD10" s="618" t="s">
        <v>251</v>
      </c>
      <c r="CE10" s="619"/>
      <c r="CF10" s="619"/>
      <c r="CG10" s="619"/>
      <c r="CH10" s="619"/>
      <c r="CI10" s="619"/>
      <c r="CJ10" s="619"/>
      <c r="CK10" s="619"/>
      <c r="CL10" s="619"/>
      <c r="CM10" s="619"/>
      <c r="CN10" s="619"/>
      <c r="CO10" s="619"/>
      <c r="CP10" s="619"/>
      <c r="CQ10" s="620"/>
      <c r="CR10" s="621">
        <v>21099</v>
      </c>
      <c r="CS10" s="622"/>
      <c r="CT10" s="622"/>
      <c r="CU10" s="622"/>
      <c r="CV10" s="622"/>
      <c r="CW10" s="622"/>
      <c r="CX10" s="622"/>
      <c r="CY10" s="623"/>
      <c r="CZ10" s="624">
        <v>0.1</v>
      </c>
      <c r="DA10" s="624"/>
      <c r="DB10" s="624"/>
      <c r="DC10" s="624"/>
      <c r="DD10" s="630" t="s">
        <v>238</v>
      </c>
      <c r="DE10" s="622"/>
      <c r="DF10" s="622"/>
      <c r="DG10" s="622"/>
      <c r="DH10" s="622"/>
      <c r="DI10" s="622"/>
      <c r="DJ10" s="622"/>
      <c r="DK10" s="622"/>
      <c r="DL10" s="622"/>
      <c r="DM10" s="622"/>
      <c r="DN10" s="622"/>
      <c r="DO10" s="622"/>
      <c r="DP10" s="623"/>
      <c r="DQ10" s="630">
        <v>7734</v>
      </c>
      <c r="DR10" s="622"/>
      <c r="DS10" s="622"/>
      <c r="DT10" s="622"/>
      <c r="DU10" s="622"/>
      <c r="DV10" s="622"/>
      <c r="DW10" s="622"/>
      <c r="DX10" s="622"/>
      <c r="DY10" s="622"/>
      <c r="DZ10" s="622"/>
      <c r="EA10" s="622"/>
      <c r="EB10" s="622"/>
      <c r="EC10" s="631"/>
    </row>
    <row r="11" spans="2:143" ht="11.25" customHeight="1">
      <c r="B11" s="618" t="s">
        <v>252</v>
      </c>
      <c r="C11" s="619"/>
      <c r="D11" s="619"/>
      <c r="E11" s="619"/>
      <c r="F11" s="619"/>
      <c r="G11" s="619"/>
      <c r="H11" s="619"/>
      <c r="I11" s="619"/>
      <c r="J11" s="619"/>
      <c r="K11" s="619"/>
      <c r="L11" s="619"/>
      <c r="M11" s="619"/>
      <c r="N11" s="619"/>
      <c r="O11" s="619"/>
      <c r="P11" s="619"/>
      <c r="Q11" s="620"/>
      <c r="R11" s="621">
        <v>1458544</v>
      </c>
      <c r="S11" s="622"/>
      <c r="T11" s="622"/>
      <c r="U11" s="622"/>
      <c r="V11" s="622"/>
      <c r="W11" s="622"/>
      <c r="X11" s="622"/>
      <c r="Y11" s="623"/>
      <c r="Z11" s="626">
        <v>4.3</v>
      </c>
      <c r="AA11" s="627"/>
      <c r="AB11" s="627"/>
      <c r="AC11" s="633"/>
      <c r="AD11" s="630">
        <v>1458544</v>
      </c>
      <c r="AE11" s="622"/>
      <c r="AF11" s="622"/>
      <c r="AG11" s="622"/>
      <c r="AH11" s="622"/>
      <c r="AI11" s="622"/>
      <c r="AJ11" s="622"/>
      <c r="AK11" s="623"/>
      <c r="AL11" s="626">
        <v>10.6</v>
      </c>
      <c r="AM11" s="627"/>
      <c r="AN11" s="627"/>
      <c r="AO11" s="628"/>
      <c r="AP11" s="618" t="s">
        <v>253</v>
      </c>
      <c r="AQ11" s="619"/>
      <c r="AR11" s="619"/>
      <c r="AS11" s="619"/>
      <c r="AT11" s="619"/>
      <c r="AU11" s="619"/>
      <c r="AV11" s="619"/>
      <c r="AW11" s="619"/>
      <c r="AX11" s="619"/>
      <c r="AY11" s="619"/>
      <c r="AZ11" s="619"/>
      <c r="BA11" s="619"/>
      <c r="BB11" s="619"/>
      <c r="BC11" s="619"/>
      <c r="BD11" s="619"/>
      <c r="BE11" s="619"/>
      <c r="BF11" s="620"/>
      <c r="BG11" s="621">
        <v>187659</v>
      </c>
      <c r="BH11" s="622"/>
      <c r="BI11" s="622"/>
      <c r="BJ11" s="622"/>
      <c r="BK11" s="622"/>
      <c r="BL11" s="622"/>
      <c r="BM11" s="622"/>
      <c r="BN11" s="623"/>
      <c r="BO11" s="624">
        <v>2.5</v>
      </c>
      <c r="BP11" s="624"/>
      <c r="BQ11" s="624"/>
      <c r="BR11" s="624"/>
      <c r="BS11" s="625" t="s">
        <v>128</v>
      </c>
      <c r="BT11" s="625"/>
      <c r="BU11" s="625"/>
      <c r="BV11" s="625"/>
      <c r="BW11" s="625"/>
      <c r="BX11" s="625"/>
      <c r="BY11" s="625"/>
      <c r="BZ11" s="625"/>
      <c r="CA11" s="625"/>
      <c r="CB11" s="629"/>
      <c r="CD11" s="618" t="s">
        <v>254</v>
      </c>
      <c r="CE11" s="619"/>
      <c r="CF11" s="619"/>
      <c r="CG11" s="619"/>
      <c r="CH11" s="619"/>
      <c r="CI11" s="619"/>
      <c r="CJ11" s="619"/>
      <c r="CK11" s="619"/>
      <c r="CL11" s="619"/>
      <c r="CM11" s="619"/>
      <c r="CN11" s="619"/>
      <c r="CO11" s="619"/>
      <c r="CP11" s="619"/>
      <c r="CQ11" s="620"/>
      <c r="CR11" s="621">
        <v>312419</v>
      </c>
      <c r="CS11" s="622"/>
      <c r="CT11" s="622"/>
      <c r="CU11" s="622"/>
      <c r="CV11" s="622"/>
      <c r="CW11" s="622"/>
      <c r="CX11" s="622"/>
      <c r="CY11" s="623"/>
      <c r="CZ11" s="624">
        <v>0.9</v>
      </c>
      <c r="DA11" s="624"/>
      <c r="DB11" s="624"/>
      <c r="DC11" s="624"/>
      <c r="DD11" s="630">
        <v>121307</v>
      </c>
      <c r="DE11" s="622"/>
      <c r="DF11" s="622"/>
      <c r="DG11" s="622"/>
      <c r="DH11" s="622"/>
      <c r="DI11" s="622"/>
      <c r="DJ11" s="622"/>
      <c r="DK11" s="622"/>
      <c r="DL11" s="622"/>
      <c r="DM11" s="622"/>
      <c r="DN11" s="622"/>
      <c r="DO11" s="622"/>
      <c r="DP11" s="623"/>
      <c r="DQ11" s="630">
        <v>167965</v>
      </c>
      <c r="DR11" s="622"/>
      <c r="DS11" s="622"/>
      <c r="DT11" s="622"/>
      <c r="DU11" s="622"/>
      <c r="DV11" s="622"/>
      <c r="DW11" s="622"/>
      <c r="DX11" s="622"/>
      <c r="DY11" s="622"/>
      <c r="DZ11" s="622"/>
      <c r="EA11" s="622"/>
      <c r="EB11" s="622"/>
      <c r="EC11" s="631"/>
    </row>
    <row r="12" spans="2:143" ht="11.25" customHeight="1">
      <c r="B12" s="618" t="s">
        <v>255</v>
      </c>
      <c r="C12" s="619"/>
      <c r="D12" s="619"/>
      <c r="E12" s="619"/>
      <c r="F12" s="619"/>
      <c r="G12" s="619"/>
      <c r="H12" s="619"/>
      <c r="I12" s="619"/>
      <c r="J12" s="619"/>
      <c r="K12" s="619"/>
      <c r="L12" s="619"/>
      <c r="M12" s="619"/>
      <c r="N12" s="619"/>
      <c r="O12" s="619"/>
      <c r="P12" s="619"/>
      <c r="Q12" s="620"/>
      <c r="R12" s="621" t="s">
        <v>238</v>
      </c>
      <c r="S12" s="622"/>
      <c r="T12" s="622"/>
      <c r="U12" s="622"/>
      <c r="V12" s="622"/>
      <c r="W12" s="622"/>
      <c r="X12" s="622"/>
      <c r="Y12" s="623"/>
      <c r="Z12" s="624" t="s">
        <v>128</v>
      </c>
      <c r="AA12" s="624"/>
      <c r="AB12" s="624"/>
      <c r="AC12" s="624"/>
      <c r="AD12" s="625" t="s">
        <v>238</v>
      </c>
      <c r="AE12" s="625"/>
      <c r="AF12" s="625"/>
      <c r="AG12" s="625"/>
      <c r="AH12" s="625"/>
      <c r="AI12" s="625"/>
      <c r="AJ12" s="625"/>
      <c r="AK12" s="625"/>
      <c r="AL12" s="626" t="s">
        <v>128</v>
      </c>
      <c r="AM12" s="627"/>
      <c r="AN12" s="627"/>
      <c r="AO12" s="628"/>
      <c r="AP12" s="618" t="s">
        <v>256</v>
      </c>
      <c r="AQ12" s="619"/>
      <c r="AR12" s="619"/>
      <c r="AS12" s="619"/>
      <c r="AT12" s="619"/>
      <c r="AU12" s="619"/>
      <c r="AV12" s="619"/>
      <c r="AW12" s="619"/>
      <c r="AX12" s="619"/>
      <c r="AY12" s="619"/>
      <c r="AZ12" s="619"/>
      <c r="BA12" s="619"/>
      <c r="BB12" s="619"/>
      <c r="BC12" s="619"/>
      <c r="BD12" s="619"/>
      <c r="BE12" s="619"/>
      <c r="BF12" s="620"/>
      <c r="BG12" s="621">
        <v>3736035</v>
      </c>
      <c r="BH12" s="622"/>
      <c r="BI12" s="622"/>
      <c r="BJ12" s="622"/>
      <c r="BK12" s="622"/>
      <c r="BL12" s="622"/>
      <c r="BM12" s="622"/>
      <c r="BN12" s="623"/>
      <c r="BO12" s="624">
        <v>48.9</v>
      </c>
      <c r="BP12" s="624"/>
      <c r="BQ12" s="624"/>
      <c r="BR12" s="624"/>
      <c r="BS12" s="625" t="s">
        <v>128</v>
      </c>
      <c r="BT12" s="625"/>
      <c r="BU12" s="625"/>
      <c r="BV12" s="625"/>
      <c r="BW12" s="625"/>
      <c r="BX12" s="625"/>
      <c r="BY12" s="625"/>
      <c r="BZ12" s="625"/>
      <c r="CA12" s="625"/>
      <c r="CB12" s="629"/>
      <c r="CD12" s="618" t="s">
        <v>257</v>
      </c>
      <c r="CE12" s="619"/>
      <c r="CF12" s="619"/>
      <c r="CG12" s="619"/>
      <c r="CH12" s="619"/>
      <c r="CI12" s="619"/>
      <c r="CJ12" s="619"/>
      <c r="CK12" s="619"/>
      <c r="CL12" s="619"/>
      <c r="CM12" s="619"/>
      <c r="CN12" s="619"/>
      <c r="CO12" s="619"/>
      <c r="CP12" s="619"/>
      <c r="CQ12" s="620"/>
      <c r="CR12" s="621">
        <v>500496</v>
      </c>
      <c r="CS12" s="622"/>
      <c r="CT12" s="622"/>
      <c r="CU12" s="622"/>
      <c r="CV12" s="622"/>
      <c r="CW12" s="622"/>
      <c r="CX12" s="622"/>
      <c r="CY12" s="623"/>
      <c r="CZ12" s="624">
        <v>1.5</v>
      </c>
      <c r="DA12" s="624"/>
      <c r="DB12" s="624"/>
      <c r="DC12" s="624"/>
      <c r="DD12" s="630" t="s">
        <v>128</v>
      </c>
      <c r="DE12" s="622"/>
      <c r="DF12" s="622"/>
      <c r="DG12" s="622"/>
      <c r="DH12" s="622"/>
      <c r="DI12" s="622"/>
      <c r="DJ12" s="622"/>
      <c r="DK12" s="622"/>
      <c r="DL12" s="622"/>
      <c r="DM12" s="622"/>
      <c r="DN12" s="622"/>
      <c r="DO12" s="622"/>
      <c r="DP12" s="623"/>
      <c r="DQ12" s="630">
        <v>460247</v>
      </c>
      <c r="DR12" s="622"/>
      <c r="DS12" s="622"/>
      <c r="DT12" s="622"/>
      <c r="DU12" s="622"/>
      <c r="DV12" s="622"/>
      <c r="DW12" s="622"/>
      <c r="DX12" s="622"/>
      <c r="DY12" s="622"/>
      <c r="DZ12" s="622"/>
      <c r="EA12" s="622"/>
      <c r="EB12" s="622"/>
      <c r="EC12" s="631"/>
    </row>
    <row r="13" spans="2:143" ht="11.25" customHeight="1">
      <c r="B13" s="618" t="s">
        <v>258</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24" t="s">
        <v>238</v>
      </c>
      <c r="AA13" s="624"/>
      <c r="AB13" s="624"/>
      <c r="AC13" s="624"/>
      <c r="AD13" s="625" t="s">
        <v>238</v>
      </c>
      <c r="AE13" s="625"/>
      <c r="AF13" s="625"/>
      <c r="AG13" s="625"/>
      <c r="AH13" s="625"/>
      <c r="AI13" s="625"/>
      <c r="AJ13" s="625"/>
      <c r="AK13" s="625"/>
      <c r="AL13" s="626" t="s">
        <v>128</v>
      </c>
      <c r="AM13" s="627"/>
      <c r="AN13" s="627"/>
      <c r="AO13" s="628"/>
      <c r="AP13" s="618" t="s">
        <v>259</v>
      </c>
      <c r="AQ13" s="619"/>
      <c r="AR13" s="619"/>
      <c r="AS13" s="619"/>
      <c r="AT13" s="619"/>
      <c r="AU13" s="619"/>
      <c r="AV13" s="619"/>
      <c r="AW13" s="619"/>
      <c r="AX13" s="619"/>
      <c r="AY13" s="619"/>
      <c r="AZ13" s="619"/>
      <c r="BA13" s="619"/>
      <c r="BB13" s="619"/>
      <c r="BC13" s="619"/>
      <c r="BD13" s="619"/>
      <c r="BE13" s="619"/>
      <c r="BF13" s="620"/>
      <c r="BG13" s="621">
        <v>3615983</v>
      </c>
      <c r="BH13" s="622"/>
      <c r="BI13" s="622"/>
      <c r="BJ13" s="622"/>
      <c r="BK13" s="622"/>
      <c r="BL13" s="622"/>
      <c r="BM13" s="622"/>
      <c r="BN13" s="623"/>
      <c r="BO13" s="624">
        <v>47.3</v>
      </c>
      <c r="BP13" s="624"/>
      <c r="BQ13" s="624"/>
      <c r="BR13" s="624"/>
      <c r="BS13" s="625" t="s">
        <v>128</v>
      </c>
      <c r="BT13" s="625"/>
      <c r="BU13" s="625"/>
      <c r="BV13" s="625"/>
      <c r="BW13" s="625"/>
      <c r="BX13" s="625"/>
      <c r="BY13" s="625"/>
      <c r="BZ13" s="625"/>
      <c r="CA13" s="625"/>
      <c r="CB13" s="629"/>
      <c r="CD13" s="618" t="s">
        <v>260</v>
      </c>
      <c r="CE13" s="619"/>
      <c r="CF13" s="619"/>
      <c r="CG13" s="619"/>
      <c r="CH13" s="619"/>
      <c r="CI13" s="619"/>
      <c r="CJ13" s="619"/>
      <c r="CK13" s="619"/>
      <c r="CL13" s="619"/>
      <c r="CM13" s="619"/>
      <c r="CN13" s="619"/>
      <c r="CO13" s="619"/>
      <c r="CP13" s="619"/>
      <c r="CQ13" s="620"/>
      <c r="CR13" s="621">
        <v>2465782</v>
      </c>
      <c r="CS13" s="622"/>
      <c r="CT13" s="622"/>
      <c r="CU13" s="622"/>
      <c r="CV13" s="622"/>
      <c r="CW13" s="622"/>
      <c r="CX13" s="622"/>
      <c r="CY13" s="623"/>
      <c r="CZ13" s="624">
        <v>7.4</v>
      </c>
      <c r="DA13" s="624"/>
      <c r="DB13" s="624"/>
      <c r="DC13" s="624"/>
      <c r="DD13" s="630">
        <v>1540994</v>
      </c>
      <c r="DE13" s="622"/>
      <c r="DF13" s="622"/>
      <c r="DG13" s="622"/>
      <c r="DH13" s="622"/>
      <c r="DI13" s="622"/>
      <c r="DJ13" s="622"/>
      <c r="DK13" s="622"/>
      <c r="DL13" s="622"/>
      <c r="DM13" s="622"/>
      <c r="DN13" s="622"/>
      <c r="DO13" s="622"/>
      <c r="DP13" s="623"/>
      <c r="DQ13" s="630">
        <v>979893</v>
      </c>
      <c r="DR13" s="622"/>
      <c r="DS13" s="622"/>
      <c r="DT13" s="622"/>
      <c r="DU13" s="622"/>
      <c r="DV13" s="622"/>
      <c r="DW13" s="622"/>
      <c r="DX13" s="622"/>
      <c r="DY13" s="622"/>
      <c r="DZ13" s="622"/>
      <c r="EA13" s="622"/>
      <c r="EB13" s="622"/>
      <c r="EC13" s="631"/>
    </row>
    <row r="14" spans="2:143" ht="11.25" customHeight="1">
      <c r="B14" s="618" t="s">
        <v>261</v>
      </c>
      <c r="C14" s="619"/>
      <c r="D14" s="619"/>
      <c r="E14" s="619"/>
      <c r="F14" s="619"/>
      <c r="G14" s="619"/>
      <c r="H14" s="619"/>
      <c r="I14" s="619"/>
      <c r="J14" s="619"/>
      <c r="K14" s="619"/>
      <c r="L14" s="619"/>
      <c r="M14" s="619"/>
      <c r="N14" s="619"/>
      <c r="O14" s="619"/>
      <c r="P14" s="619"/>
      <c r="Q14" s="620"/>
      <c r="R14" s="621">
        <v>119</v>
      </c>
      <c r="S14" s="622"/>
      <c r="T14" s="622"/>
      <c r="U14" s="622"/>
      <c r="V14" s="622"/>
      <c r="W14" s="622"/>
      <c r="X14" s="622"/>
      <c r="Y14" s="623"/>
      <c r="Z14" s="624">
        <v>0</v>
      </c>
      <c r="AA14" s="624"/>
      <c r="AB14" s="624"/>
      <c r="AC14" s="624"/>
      <c r="AD14" s="625">
        <v>119</v>
      </c>
      <c r="AE14" s="625"/>
      <c r="AF14" s="625"/>
      <c r="AG14" s="625"/>
      <c r="AH14" s="625"/>
      <c r="AI14" s="625"/>
      <c r="AJ14" s="625"/>
      <c r="AK14" s="625"/>
      <c r="AL14" s="626">
        <v>0</v>
      </c>
      <c r="AM14" s="627"/>
      <c r="AN14" s="627"/>
      <c r="AO14" s="628"/>
      <c r="AP14" s="618" t="s">
        <v>262</v>
      </c>
      <c r="AQ14" s="619"/>
      <c r="AR14" s="619"/>
      <c r="AS14" s="619"/>
      <c r="AT14" s="619"/>
      <c r="AU14" s="619"/>
      <c r="AV14" s="619"/>
      <c r="AW14" s="619"/>
      <c r="AX14" s="619"/>
      <c r="AY14" s="619"/>
      <c r="AZ14" s="619"/>
      <c r="BA14" s="619"/>
      <c r="BB14" s="619"/>
      <c r="BC14" s="619"/>
      <c r="BD14" s="619"/>
      <c r="BE14" s="619"/>
      <c r="BF14" s="620"/>
      <c r="BG14" s="621">
        <v>265676</v>
      </c>
      <c r="BH14" s="622"/>
      <c r="BI14" s="622"/>
      <c r="BJ14" s="622"/>
      <c r="BK14" s="622"/>
      <c r="BL14" s="622"/>
      <c r="BM14" s="622"/>
      <c r="BN14" s="623"/>
      <c r="BO14" s="624">
        <v>3.5</v>
      </c>
      <c r="BP14" s="624"/>
      <c r="BQ14" s="624"/>
      <c r="BR14" s="624"/>
      <c r="BS14" s="625" t="s">
        <v>128</v>
      </c>
      <c r="BT14" s="625"/>
      <c r="BU14" s="625"/>
      <c r="BV14" s="625"/>
      <c r="BW14" s="625"/>
      <c r="BX14" s="625"/>
      <c r="BY14" s="625"/>
      <c r="BZ14" s="625"/>
      <c r="CA14" s="625"/>
      <c r="CB14" s="629"/>
      <c r="CD14" s="618" t="s">
        <v>263</v>
      </c>
      <c r="CE14" s="619"/>
      <c r="CF14" s="619"/>
      <c r="CG14" s="619"/>
      <c r="CH14" s="619"/>
      <c r="CI14" s="619"/>
      <c r="CJ14" s="619"/>
      <c r="CK14" s="619"/>
      <c r="CL14" s="619"/>
      <c r="CM14" s="619"/>
      <c r="CN14" s="619"/>
      <c r="CO14" s="619"/>
      <c r="CP14" s="619"/>
      <c r="CQ14" s="620"/>
      <c r="CR14" s="621">
        <v>645255</v>
      </c>
      <c r="CS14" s="622"/>
      <c r="CT14" s="622"/>
      <c r="CU14" s="622"/>
      <c r="CV14" s="622"/>
      <c r="CW14" s="622"/>
      <c r="CX14" s="622"/>
      <c r="CY14" s="623"/>
      <c r="CZ14" s="624">
        <v>1.9</v>
      </c>
      <c r="DA14" s="624"/>
      <c r="DB14" s="624"/>
      <c r="DC14" s="624"/>
      <c r="DD14" s="630">
        <v>74902</v>
      </c>
      <c r="DE14" s="622"/>
      <c r="DF14" s="622"/>
      <c r="DG14" s="622"/>
      <c r="DH14" s="622"/>
      <c r="DI14" s="622"/>
      <c r="DJ14" s="622"/>
      <c r="DK14" s="622"/>
      <c r="DL14" s="622"/>
      <c r="DM14" s="622"/>
      <c r="DN14" s="622"/>
      <c r="DO14" s="622"/>
      <c r="DP14" s="623"/>
      <c r="DQ14" s="630">
        <v>577247</v>
      </c>
      <c r="DR14" s="622"/>
      <c r="DS14" s="622"/>
      <c r="DT14" s="622"/>
      <c r="DU14" s="622"/>
      <c r="DV14" s="622"/>
      <c r="DW14" s="622"/>
      <c r="DX14" s="622"/>
      <c r="DY14" s="622"/>
      <c r="DZ14" s="622"/>
      <c r="EA14" s="622"/>
      <c r="EB14" s="622"/>
      <c r="EC14" s="631"/>
    </row>
    <row r="15" spans="2:143" ht="11.25" customHeight="1">
      <c r="B15" s="618" t="s">
        <v>264</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24" t="s">
        <v>238</v>
      </c>
      <c r="AA15" s="624"/>
      <c r="AB15" s="624"/>
      <c r="AC15" s="624"/>
      <c r="AD15" s="625" t="s">
        <v>238</v>
      </c>
      <c r="AE15" s="625"/>
      <c r="AF15" s="625"/>
      <c r="AG15" s="625"/>
      <c r="AH15" s="625"/>
      <c r="AI15" s="625"/>
      <c r="AJ15" s="625"/>
      <c r="AK15" s="625"/>
      <c r="AL15" s="626" t="s">
        <v>128</v>
      </c>
      <c r="AM15" s="627"/>
      <c r="AN15" s="627"/>
      <c r="AO15" s="628"/>
      <c r="AP15" s="618" t="s">
        <v>265</v>
      </c>
      <c r="AQ15" s="619"/>
      <c r="AR15" s="619"/>
      <c r="AS15" s="619"/>
      <c r="AT15" s="619"/>
      <c r="AU15" s="619"/>
      <c r="AV15" s="619"/>
      <c r="AW15" s="619"/>
      <c r="AX15" s="619"/>
      <c r="AY15" s="619"/>
      <c r="AZ15" s="619"/>
      <c r="BA15" s="619"/>
      <c r="BB15" s="619"/>
      <c r="BC15" s="619"/>
      <c r="BD15" s="619"/>
      <c r="BE15" s="619"/>
      <c r="BF15" s="620"/>
      <c r="BG15" s="621">
        <v>243803</v>
      </c>
      <c r="BH15" s="622"/>
      <c r="BI15" s="622"/>
      <c r="BJ15" s="622"/>
      <c r="BK15" s="622"/>
      <c r="BL15" s="622"/>
      <c r="BM15" s="622"/>
      <c r="BN15" s="623"/>
      <c r="BO15" s="624">
        <v>3.2</v>
      </c>
      <c r="BP15" s="624"/>
      <c r="BQ15" s="624"/>
      <c r="BR15" s="624"/>
      <c r="BS15" s="625" t="s">
        <v>128</v>
      </c>
      <c r="BT15" s="625"/>
      <c r="BU15" s="625"/>
      <c r="BV15" s="625"/>
      <c r="BW15" s="625"/>
      <c r="BX15" s="625"/>
      <c r="BY15" s="625"/>
      <c r="BZ15" s="625"/>
      <c r="CA15" s="625"/>
      <c r="CB15" s="629"/>
      <c r="CD15" s="618" t="s">
        <v>266</v>
      </c>
      <c r="CE15" s="619"/>
      <c r="CF15" s="619"/>
      <c r="CG15" s="619"/>
      <c r="CH15" s="619"/>
      <c r="CI15" s="619"/>
      <c r="CJ15" s="619"/>
      <c r="CK15" s="619"/>
      <c r="CL15" s="619"/>
      <c r="CM15" s="619"/>
      <c r="CN15" s="619"/>
      <c r="CO15" s="619"/>
      <c r="CP15" s="619"/>
      <c r="CQ15" s="620"/>
      <c r="CR15" s="621">
        <v>4315239</v>
      </c>
      <c r="CS15" s="622"/>
      <c r="CT15" s="622"/>
      <c r="CU15" s="622"/>
      <c r="CV15" s="622"/>
      <c r="CW15" s="622"/>
      <c r="CX15" s="622"/>
      <c r="CY15" s="623"/>
      <c r="CZ15" s="624">
        <v>13</v>
      </c>
      <c r="DA15" s="624"/>
      <c r="DB15" s="624"/>
      <c r="DC15" s="624"/>
      <c r="DD15" s="630">
        <v>1334314</v>
      </c>
      <c r="DE15" s="622"/>
      <c r="DF15" s="622"/>
      <c r="DG15" s="622"/>
      <c r="DH15" s="622"/>
      <c r="DI15" s="622"/>
      <c r="DJ15" s="622"/>
      <c r="DK15" s="622"/>
      <c r="DL15" s="622"/>
      <c r="DM15" s="622"/>
      <c r="DN15" s="622"/>
      <c r="DO15" s="622"/>
      <c r="DP15" s="623"/>
      <c r="DQ15" s="630">
        <v>2103340</v>
      </c>
      <c r="DR15" s="622"/>
      <c r="DS15" s="622"/>
      <c r="DT15" s="622"/>
      <c r="DU15" s="622"/>
      <c r="DV15" s="622"/>
      <c r="DW15" s="622"/>
      <c r="DX15" s="622"/>
      <c r="DY15" s="622"/>
      <c r="DZ15" s="622"/>
      <c r="EA15" s="622"/>
      <c r="EB15" s="622"/>
      <c r="EC15" s="631"/>
    </row>
    <row r="16" spans="2:143" ht="11.25" customHeight="1">
      <c r="B16" s="618" t="s">
        <v>267</v>
      </c>
      <c r="C16" s="619"/>
      <c r="D16" s="619"/>
      <c r="E16" s="619"/>
      <c r="F16" s="619"/>
      <c r="G16" s="619"/>
      <c r="H16" s="619"/>
      <c r="I16" s="619"/>
      <c r="J16" s="619"/>
      <c r="K16" s="619"/>
      <c r="L16" s="619"/>
      <c r="M16" s="619"/>
      <c r="N16" s="619"/>
      <c r="O16" s="619"/>
      <c r="P16" s="619"/>
      <c r="Q16" s="620"/>
      <c r="R16" s="621">
        <v>11049</v>
      </c>
      <c r="S16" s="622"/>
      <c r="T16" s="622"/>
      <c r="U16" s="622"/>
      <c r="V16" s="622"/>
      <c r="W16" s="622"/>
      <c r="X16" s="622"/>
      <c r="Y16" s="623"/>
      <c r="Z16" s="624">
        <v>0</v>
      </c>
      <c r="AA16" s="624"/>
      <c r="AB16" s="624"/>
      <c r="AC16" s="624"/>
      <c r="AD16" s="625">
        <v>11049</v>
      </c>
      <c r="AE16" s="625"/>
      <c r="AF16" s="625"/>
      <c r="AG16" s="625"/>
      <c r="AH16" s="625"/>
      <c r="AI16" s="625"/>
      <c r="AJ16" s="625"/>
      <c r="AK16" s="625"/>
      <c r="AL16" s="626">
        <v>0.1</v>
      </c>
      <c r="AM16" s="627"/>
      <c r="AN16" s="627"/>
      <c r="AO16" s="628"/>
      <c r="AP16" s="618" t="s">
        <v>268</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24" t="s">
        <v>238</v>
      </c>
      <c r="BP16" s="624"/>
      <c r="BQ16" s="624"/>
      <c r="BR16" s="624"/>
      <c r="BS16" s="625" t="s">
        <v>238</v>
      </c>
      <c r="BT16" s="625"/>
      <c r="BU16" s="625"/>
      <c r="BV16" s="625"/>
      <c r="BW16" s="625"/>
      <c r="BX16" s="625"/>
      <c r="BY16" s="625"/>
      <c r="BZ16" s="625"/>
      <c r="CA16" s="625"/>
      <c r="CB16" s="629"/>
      <c r="CD16" s="618" t="s">
        <v>269</v>
      </c>
      <c r="CE16" s="619"/>
      <c r="CF16" s="619"/>
      <c r="CG16" s="619"/>
      <c r="CH16" s="619"/>
      <c r="CI16" s="619"/>
      <c r="CJ16" s="619"/>
      <c r="CK16" s="619"/>
      <c r="CL16" s="619"/>
      <c r="CM16" s="619"/>
      <c r="CN16" s="619"/>
      <c r="CO16" s="619"/>
      <c r="CP16" s="619"/>
      <c r="CQ16" s="620"/>
      <c r="CR16" s="621">
        <v>49057</v>
      </c>
      <c r="CS16" s="622"/>
      <c r="CT16" s="622"/>
      <c r="CU16" s="622"/>
      <c r="CV16" s="622"/>
      <c r="CW16" s="622"/>
      <c r="CX16" s="622"/>
      <c r="CY16" s="623"/>
      <c r="CZ16" s="624">
        <v>0.1</v>
      </c>
      <c r="DA16" s="624"/>
      <c r="DB16" s="624"/>
      <c r="DC16" s="624"/>
      <c r="DD16" s="630" t="s">
        <v>238</v>
      </c>
      <c r="DE16" s="622"/>
      <c r="DF16" s="622"/>
      <c r="DG16" s="622"/>
      <c r="DH16" s="622"/>
      <c r="DI16" s="622"/>
      <c r="DJ16" s="622"/>
      <c r="DK16" s="622"/>
      <c r="DL16" s="622"/>
      <c r="DM16" s="622"/>
      <c r="DN16" s="622"/>
      <c r="DO16" s="622"/>
      <c r="DP16" s="623"/>
      <c r="DQ16" s="630">
        <v>18857</v>
      </c>
      <c r="DR16" s="622"/>
      <c r="DS16" s="622"/>
      <c r="DT16" s="622"/>
      <c r="DU16" s="622"/>
      <c r="DV16" s="622"/>
      <c r="DW16" s="622"/>
      <c r="DX16" s="622"/>
      <c r="DY16" s="622"/>
      <c r="DZ16" s="622"/>
      <c r="EA16" s="622"/>
      <c r="EB16" s="622"/>
      <c r="EC16" s="631"/>
    </row>
    <row r="17" spans="2:133" ht="11.25" customHeight="1">
      <c r="B17" s="618" t="s">
        <v>270</v>
      </c>
      <c r="C17" s="619"/>
      <c r="D17" s="619"/>
      <c r="E17" s="619"/>
      <c r="F17" s="619"/>
      <c r="G17" s="619"/>
      <c r="H17" s="619"/>
      <c r="I17" s="619"/>
      <c r="J17" s="619"/>
      <c r="K17" s="619"/>
      <c r="L17" s="619"/>
      <c r="M17" s="619"/>
      <c r="N17" s="619"/>
      <c r="O17" s="619"/>
      <c r="P17" s="619"/>
      <c r="Q17" s="620"/>
      <c r="R17" s="621">
        <v>87836</v>
      </c>
      <c r="S17" s="622"/>
      <c r="T17" s="622"/>
      <c r="U17" s="622"/>
      <c r="V17" s="622"/>
      <c r="W17" s="622"/>
      <c r="X17" s="622"/>
      <c r="Y17" s="623"/>
      <c r="Z17" s="624">
        <v>0.3</v>
      </c>
      <c r="AA17" s="624"/>
      <c r="AB17" s="624"/>
      <c r="AC17" s="624"/>
      <c r="AD17" s="625">
        <v>87836</v>
      </c>
      <c r="AE17" s="625"/>
      <c r="AF17" s="625"/>
      <c r="AG17" s="625"/>
      <c r="AH17" s="625"/>
      <c r="AI17" s="625"/>
      <c r="AJ17" s="625"/>
      <c r="AK17" s="625"/>
      <c r="AL17" s="626">
        <v>0.6</v>
      </c>
      <c r="AM17" s="627"/>
      <c r="AN17" s="627"/>
      <c r="AO17" s="628"/>
      <c r="AP17" s="618" t="s">
        <v>271</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24" t="s">
        <v>128</v>
      </c>
      <c r="BP17" s="624"/>
      <c r="BQ17" s="624"/>
      <c r="BR17" s="624"/>
      <c r="BS17" s="625" t="s">
        <v>128</v>
      </c>
      <c r="BT17" s="625"/>
      <c r="BU17" s="625"/>
      <c r="BV17" s="625"/>
      <c r="BW17" s="625"/>
      <c r="BX17" s="625"/>
      <c r="BY17" s="625"/>
      <c r="BZ17" s="625"/>
      <c r="CA17" s="625"/>
      <c r="CB17" s="629"/>
      <c r="CD17" s="618" t="s">
        <v>272</v>
      </c>
      <c r="CE17" s="619"/>
      <c r="CF17" s="619"/>
      <c r="CG17" s="619"/>
      <c r="CH17" s="619"/>
      <c r="CI17" s="619"/>
      <c r="CJ17" s="619"/>
      <c r="CK17" s="619"/>
      <c r="CL17" s="619"/>
      <c r="CM17" s="619"/>
      <c r="CN17" s="619"/>
      <c r="CO17" s="619"/>
      <c r="CP17" s="619"/>
      <c r="CQ17" s="620"/>
      <c r="CR17" s="621">
        <v>2158838</v>
      </c>
      <c r="CS17" s="622"/>
      <c r="CT17" s="622"/>
      <c r="CU17" s="622"/>
      <c r="CV17" s="622"/>
      <c r="CW17" s="622"/>
      <c r="CX17" s="622"/>
      <c r="CY17" s="623"/>
      <c r="CZ17" s="624">
        <v>6.5</v>
      </c>
      <c r="DA17" s="624"/>
      <c r="DB17" s="624"/>
      <c r="DC17" s="624"/>
      <c r="DD17" s="630" t="s">
        <v>128</v>
      </c>
      <c r="DE17" s="622"/>
      <c r="DF17" s="622"/>
      <c r="DG17" s="622"/>
      <c r="DH17" s="622"/>
      <c r="DI17" s="622"/>
      <c r="DJ17" s="622"/>
      <c r="DK17" s="622"/>
      <c r="DL17" s="622"/>
      <c r="DM17" s="622"/>
      <c r="DN17" s="622"/>
      <c r="DO17" s="622"/>
      <c r="DP17" s="623"/>
      <c r="DQ17" s="630">
        <v>1986148</v>
      </c>
      <c r="DR17" s="622"/>
      <c r="DS17" s="622"/>
      <c r="DT17" s="622"/>
      <c r="DU17" s="622"/>
      <c r="DV17" s="622"/>
      <c r="DW17" s="622"/>
      <c r="DX17" s="622"/>
      <c r="DY17" s="622"/>
      <c r="DZ17" s="622"/>
      <c r="EA17" s="622"/>
      <c r="EB17" s="622"/>
      <c r="EC17" s="631"/>
    </row>
    <row r="18" spans="2:133" ht="11.25" customHeight="1">
      <c r="B18" s="618" t="s">
        <v>273</v>
      </c>
      <c r="C18" s="619"/>
      <c r="D18" s="619"/>
      <c r="E18" s="619"/>
      <c r="F18" s="619"/>
      <c r="G18" s="619"/>
      <c r="H18" s="619"/>
      <c r="I18" s="619"/>
      <c r="J18" s="619"/>
      <c r="K18" s="619"/>
      <c r="L18" s="619"/>
      <c r="M18" s="619"/>
      <c r="N18" s="619"/>
      <c r="O18" s="619"/>
      <c r="P18" s="619"/>
      <c r="Q18" s="620"/>
      <c r="R18" s="621">
        <v>59793</v>
      </c>
      <c r="S18" s="622"/>
      <c r="T18" s="622"/>
      <c r="U18" s="622"/>
      <c r="V18" s="622"/>
      <c r="W18" s="622"/>
      <c r="X18" s="622"/>
      <c r="Y18" s="623"/>
      <c r="Z18" s="624">
        <v>0.2</v>
      </c>
      <c r="AA18" s="624"/>
      <c r="AB18" s="624"/>
      <c r="AC18" s="624"/>
      <c r="AD18" s="625">
        <v>59793</v>
      </c>
      <c r="AE18" s="625"/>
      <c r="AF18" s="625"/>
      <c r="AG18" s="625"/>
      <c r="AH18" s="625"/>
      <c r="AI18" s="625"/>
      <c r="AJ18" s="625"/>
      <c r="AK18" s="625"/>
      <c r="AL18" s="626">
        <v>0.4</v>
      </c>
      <c r="AM18" s="627"/>
      <c r="AN18" s="627"/>
      <c r="AO18" s="628"/>
      <c r="AP18" s="618" t="s">
        <v>274</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24" t="s">
        <v>238</v>
      </c>
      <c r="BP18" s="624"/>
      <c r="BQ18" s="624"/>
      <c r="BR18" s="624"/>
      <c r="BS18" s="625" t="s">
        <v>128</v>
      </c>
      <c r="BT18" s="625"/>
      <c r="BU18" s="625"/>
      <c r="BV18" s="625"/>
      <c r="BW18" s="625"/>
      <c r="BX18" s="625"/>
      <c r="BY18" s="625"/>
      <c r="BZ18" s="625"/>
      <c r="CA18" s="625"/>
      <c r="CB18" s="629"/>
      <c r="CD18" s="618" t="s">
        <v>275</v>
      </c>
      <c r="CE18" s="619"/>
      <c r="CF18" s="619"/>
      <c r="CG18" s="619"/>
      <c r="CH18" s="619"/>
      <c r="CI18" s="619"/>
      <c r="CJ18" s="619"/>
      <c r="CK18" s="619"/>
      <c r="CL18" s="619"/>
      <c r="CM18" s="619"/>
      <c r="CN18" s="619"/>
      <c r="CO18" s="619"/>
      <c r="CP18" s="619"/>
      <c r="CQ18" s="620"/>
      <c r="CR18" s="621" t="s">
        <v>128</v>
      </c>
      <c r="CS18" s="622"/>
      <c r="CT18" s="622"/>
      <c r="CU18" s="622"/>
      <c r="CV18" s="622"/>
      <c r="CW18" s="622"/>
      <c r="CX18" s="622"/>
      <c r="CY18" s="623"/>
      <c r="CZ18" s="624" t="s">
        <v>128</v>
      </c>
      <c r="DA18" s="624"/>
      <c r="DB18" s="624"/>
      <c r="DC18" s="624"/>
      <c r="DD18" s="630" t="s">
        <v>238</v>
      </c>
      <c r="DE18" s="622"/>
      <c r="DF18" s="622"/>
      <c r="DG18" s="622"/>
      <c r="DH18" s="622"/>
      <c r="DI18" s="622"/>
      <c r="DJ18" s="622"/>
      <c r="DK18" s="622"/>
      <c r="DL18" s="622"/>
      <c r="DM18" s="622"/>
      <c r="DN18" s="622"/>
      <c r="DO18" s="622"/>
      <c r="DP18" s="623"/>
      <c r="DQ18" s="630" t="s">
        <v>128</v>
      </c>
      <c r="DR18" s="622"/>
      <c r="DS18" s="622"/>
      <c r="DT18" s="622"/>
      <c r="DU18" s="622"/>
      <c r="DV18" s="622"/>
      <c r="DW18" s="622"/>
      <c r="DX18" s="622"/>
      <c r="DY18" s="622"/>
      <c r="DZ18" s="622"/>
      <c r="EA18" s="622"/>
      <c r="EB18" s="622"/>
      <c r="EC18" s="631"/>
    </row>
    <row r="19" spans="2:133" ht="11.25" customHeight="1">
      <c r="B19" s="618" t="s">
        <v>276</v>
      </c>
      <c r="C19" s="619"/>
      <c r="D19" s="619"/>
      <c r="E19" s="619"/>
      <c r="F19" s="619"/>
      <c r="G19" s="619"/>
      <c r="H19" s="619"/>
      <c r="I19" s="619"/>
      <c r="J19" s="619"/>
      <c r="K19" s="619"/>
      <c r="L19" s="619"/>
      <c r="M19" s="619"/>
      <c r="N19" s="619"/>
      <c r="O19" s="619"/>
      <c r="P19" s="619"/>
      <c r="Q19" s="620"/>
      <c r="R19" s="621">
        <v>59640</v>
      </c>
      <c r="S19" s="622"/>
      <c r="T19" s="622"/>
      <c r="U19" s="622"/>
      <c r="V19" s="622"/>
      <c r="W19" s="622"/>
      <c r="X19" s="622"/>
      <c r="Y19" s="623"/>
      <c r="Z19" s="624">
        <v>0.2</v>
      </c>
      <c r="AA19" s="624"/>
      <c r="AB19" s="624"/>
      <c r="AC19" s="624"/>
      <c r="AD19" s="625">
        <v>59640</v>
      </c>
      <c r="AE19" s="625"/>
      <c r="AF19" s="625"/>
      <c r="AG19" s="625"/>
      <c r="AH19" s="625"/>
      <c r="AI19" s="625"/>
      <c r="AJ19" s="625"/>
      <c r="AK19" s="625"/>
      <c r="AL19" s="626">
        <v>0.4</v>
      </c>
      <c r="AM19" s="627"/>
      <c r="AN19" s="627"/>
      <c r="AO19" s="628"/>
      <c r="AP19" s="618" t="s">
        <v>277</v>
      </c>
      <c r="AQ19" s="619"/>
      <c r="AR19" s="619"/>
      <c r="AS19" s="619"/>
      <c r="AT19" s="619"/>
      <c r="AU19" s="619"/>
      <c r="AV19" s="619"/>
      <c r="AW19" s="619"/>
      <c r="AX19" s="619"/>
      <c r="AY19" s="619"/>
      <c r="AZ19" s="619"/>
      <c r="BA19" s="619"/>
      <c r="BB19" s="619"/>
      <c r="BC19" s="619"/>
      <c r="BD19" s="619"/>
      <c r="BE19" s="619"/>
      <c r="BF19" s="620"/>
      <c r="BG19" s="621">
        <v>46229</v>
      </c>
      <c r="BH19" s="622"/>
      <c r="BI19" s="622"/>
      <c r="BJ19" s="622"/>
      <c r="BK19" s="622"/>
      <c r="BL19" s="622"/>
      <c r="BM19" s="622"/>
      <c r="BN19" s="623"/>
      <c r="BO19" s="624">
        <v>0.6</v>
      </c>
      <c r="BP19" s="624"/>
      <c r="BQ19" s="624"/>
      <c r="BR19" s="624"/>
      <c r="BS19" s="625" t="s">
        <v>238</v>
      </c>
      <c r="BT19" s="625"/>
      <c r="BU19" s="625"/>
      <c r="BV19" s="625"/>
      <c r="BW19" s="625"/>
      <c r="BX19" s="625"/>
      <c r="BY19" s="625"/>
      <c r="BZ19" s="625"/>
      <c r="CA19" s="625"/>
      <c r="CB19" s="629"/>
      <c r="CD19" s="618" t="s">
        <v>278</v>
      </c>
      <c r="CE19" s="619"/>
      <c r="CF19" s="619"/>
      <c r="CG19" s="619"/>
      <c r="CH19" s="619"/>
      <c r="CI19" s="619"/>
      <c r="CJ19" s="619"/>
      <c r="CK19" s="619"/>
      <c r="CL19" s="619"/>
      <c r="CM19" s="619"/>
      <c r="CN19" s="619"/>
      <c r="CO19" s="619"/>
      <c r="CP19" s="619"/>
      <c r="CQ19" s="620"/>
      <c r="CR19" s="621" t="s">
        <v>238</v>
      </c>
      <c r="CS19" s="622"/>
      <c r="CT19" s="622"/>
      <c r="CU19" s="622"/>
      <c r="CV19" s="622"/>
      <c r="CW19" s="622"/>
      <c r="CX19" s="622"/>
      <c r="CY19" s="623"/>
      <c r="CZ19" s="624" t="s">
        <v>128</v>
      </c>
      <c r="DA19" s="624"/>
      <c r="DB19" s="624"/>
      <c r="DC19" s="624"/>
      <c r="DD19" s="630" t="s">
        <v>128</v>
      </c>
      <c r="DE19" s="622"/>
      <c r="DF19" s="622"/>
      <c r="DG19" s="622"/>
      <c r="DH19" s="622"/>
      <c r="DI19" s="622"/>
      <c r="DJ19" s="622"/>
      <c r="DK19" s="622"/>
      <c r="DL19" s="622"/>
      <c r="DM19" s="622"/>
      <c r="DN19" s="622"/>
      <c r="DO19" s="622"/>
      <c r="DP19" s="623"/>
      <c r="DQ19" s="630" t="s">
        <v>128</v>
      </c>
      <c r="DR19" s="622"/>
      <c r="DS19" s="622"/>
      <c r="DT19" s="622"/>
      <c r="DU19" s="622"/>
      <c r="DV19" s="622"/>
      <c r="DW19" s="622"/>
      <c r="DX19" s="622"/>
      <c r="DY19" s="622"/>
      <c r="DZ19" s="622"/>
      <c r="EA19" s="622"/>
      <c r="EB19" s="622"/>
      <c r="EC19" s="631"/>
    </row>
    <row r="20" spans="2:133" ht="11.25" customHeight="1">
      <c r="B20" s="634" t="s">
        <v>279</v>
      </c>
      <c r="C20" s="635"/>
      <c r="D20" s="635"/>
      <c r="E20" s="635"/>
      <c r="F20" s="635"/>
      <c r="G20" s="635"/>
      <c r="H20" s="635"/>
      <c r="I20" s="635"/>
      <c r="J20" s="635"/>
      <c r="K20" s="635"/>
      <c r="L20" s="635"/>
      <c r="M20" s="635"/>
      <c r="N20" s="635"/>
      <c r="O20" s="635"/>
      <c r="P20" s="635"/>
      <c r="Q20" s="636"/>
      <c r="R20" s="621">
        <v>153</v>
      </c>
      <c r="S20" s="622"/>
      <c r="T20" s="622"/>
      <c r="U20" s="622"/>
      <c r="V20" s="622"/>
      <c r="W20" s="622"/>
      <c r="X20" s="622"/>
      <c r="Y20" s="623"/>
      <c r="Z20" s="624">
        <v>0</v>
      </c>
      <c r="AA20" s="624"/>
      <c r="AB20" s="624"/>
      <c r="AC20" s="624"/>
      <c r="AD20" s="625">
        <v>153</v>
      </c>
      <c r="AE20" s="625"/>
      <c r="AF20" s="625"/>
      <c r="AG20" s="625"/>
      <c r="AH20" s="625"/>
      <c r="AI20" s="625"/>
      <c r="AJ20" s="625"/>
      <c r="AK20" s="625"/>
      <c r="AL20" s="626">
        <v>0</v>
      </c>
      <c r="AM20" s="627"/>
      <c r="AN20" s="627"/>
      <c r="AO20" s="628"/>
      <c r="AP20" s="618" t="s">
        <v>280</v>
      </c>
      <c r="AQ20" s="619"/>
      <c r="AR20" s="619"/>
      <c r="AS20" s="619"/>
      <c r="AT20" s="619"/>
      <c r="AU20" s="619"/>
      <c r="AV20" s="619"/>
      <c r="AW20" s="619"/>
      <c r="AX20" s="619"/>
      <c r="AY20" s="619"/>
      <c r="AZ20" s="619"/>
      <c r="BA20" s="619"/>
      <c r="BB20" s="619"/>
      <c r="BC20" s="619"/>
      <c r="BD20" s="619"/>
      <c r="BE20" s="619"/>
      <c r="BF20" s="620"/>
      <c r="BG20" s="621">
        <v>46229</v>
      </c>
      <c r="BH20" s="622"/>
      <c r="BI20" s="622"/>
      <c r="BJ20" s="622"/>
      <c r="BK20" s="622"/>
      <c r="BL20" s="622"/>
      <c r="BM20" s="622"/>
      <c r="BN20" s="623"/>
      <c r="BO20" s="624">
        <v>0.6</v>
      </c>
      <c r="BP20" s="624"/>
      <c r="BQ20" s="624"/>
      <c r="BR20" s="624"/>
      <c r="BS20" s="625" t="s">
        <v>128</v>
      </c>
      <c r="BT20" s="625"/>
      <c r="BU20" s="625"/>
      <c r="BV20" s="625"/>
      <c r="BW20" s="625"/>
      <c r="BX20" s="625"/>
      <c r="BY20" s="625"/>
      <c r="BZ20" s="625"/>
      <c r="CA20" s="625"/>
      <c r="CB20" s="629"/>
      <c r="CD20" s="618" t="s">
        <v>281</v>
      </c>
      <c r="CE20" s="619"/>
      <c r="CF20" s="619"/>
      <c r="CG20" s="619"/>
      <c r="CH20" s="619"/>
      <c r="CI20" s="619"/>
      <c r="CJ20" s="619"/>
      <c r="CK20" s="619"/>
      <c r="CL20" s="619"/>
      <c r="CM20" s="619"/>
      <c r="CN20" s="619"/>
      <c r="CO20" s="619"/>
      <c r="CP20" s="619"/>
      <c r="CQ20" s="620"/>
      <c r="CR20" s="621">
        <v>33310694</v>
      </c>
      <c r="CS20" s="622"/>
      <c r="CT20" s="622"/>
      <c r="CU20" s="622"/>
      <c r="CV20" s="622"/>
      <c r="CW20" s="622"/>
      <c r="CX20" s="622"/>
      <c r="CY20" s="623"/>
      <c r="CZ20" s="624">
        <v>100</v>
      </c>
      <c r="DA20" s="624"/>
      <c r="DB20" s="624"/>
      <c r="DC20" s="624"/>
      <c r="DD20" s="630">
        <v>4534780</v>
      </c>
      <c r="DE20" s="622"/>
      <c r="DF20" s="622"/>
      <c r="DG20" s="622"/>
      <c r="DH20" s="622"/>
      <c r="DI20" s="622"/>
      <c r="DJ20" s="622"/>
      <c r="DK20" s="622"/>
      <c r="DL20" s="622"/>
      <c r="DM20" s="622"/>
      <c r="DN20" s="622"/>
      <c r="DO20" s="622"/>
      <c r="DP20" s="623"/>
      <c r="DQ20" s="630">
        <v>16727533</v>
      </c>
      <c r="DR20" s="622"/>
      <c r="DS20" s="622"/>
      <c r="DT20" s="622"/>
      <c r="DU20" s="622"/>
      <c r="DV20" s="622"/>
      <c r="DW20" s="622"/>
      <c r="DX20" s="622"/>
      <c r="DY20" s="622"/>
      <c r="DZ20" s="622"/>
      <c r="EA20" s="622"/>
      <c r="EB20" s="622"/>
      <c r="EC20" s="631"/>
    </row>
    <row r="21" spans="2:133" ht="11.25" customHeight="1">
      <c r="B21" s="618" t="s">
        <v>282</v>
      </c>
      <c r="C21" s="619"/>
      <c r="D21" s="619"/>
      <c r="E21" s="619"/>
      <c r="F21" s="619"/>
      <c r="G21" s="619"/>
      <c r="H21" s="619"/>
      <c r="I21" s="619"/>
      <c r="J21" s="619"/>
      <c r="K21" s="619"/>
      <c r="L21" s="619"/>
      <c r="M21" s="619"/>
      <c r="N21" s="619"/>
      <c r="O21" s="619"/>
      <c r="P21" s="619"/>
      <c r="Q21" s="620"/>
      <c r="R21" s="621">
        <v>4536838</v>
      </c>
      <c r="S21" s="622"/>
      <c r="T21" s="622"/>
      <c r="U21" s="622"/>
      <c r="V21" s="622"/>
      <c r="W21" s="622"/>
      <c r="X21" s="622"/>
      <c r="Y21" s="623"/>
      <c r="Z21" s="624">
        <v>13.5</v>
      </c>
      <c r="AA21" s="624"/>
      <c r="AB21" s="624"/>
      <c r="AC21" s="624"/>
      <c r="AD21" s="625">
        <v>4240165</v>
      </c>
      <c r="AE21" s="625"/>
      <c r="AF21" s="625"/>
      <c r="AG21" s="625"/>
      <c r="AH21" s="625"/>
      <c r="AI21" s="625"/>
      <c r="AJ21" s="625"/>
      <c r="AK21" s="625"/>
      <c r="AL21" s="626">
        <v>30.8</v>
      </c>
      <c r="AM21" s="627"/>
      <c r="AN21" s="627"/>
      <c r="AO21" s="628"/>
      <c r="AP21" s="618" t="s">
        <v>283</v>
      </c>
      <c r="AQ21" s="637"/>
      <c r="AR21" s="637"/>
      <c r="AS21" s="637"/>
      <c r="AT21" s="637"/>
      <c r="AU21" s="637"/>
      <c r="AV21" s="637"/>
      <c r="AW21" s="637"/>
      <c r="AX21" s="637"/>
      <c r="AY21" s="637"/>
      <c r="AZ21" s="637"/>
      <c r="BA21" s="637"/>
      <c r="BB21" s="637"/>
      <c r="BC21" s="637"/>
      <c r="BD21" s="637"/>
      <c r="BE21" s="637"/>
      <c r="BF21" s="638"/>
      <c r="BG21" s="621">
        <v>46229</v>
      </c>
      <c r="BH21" s="622"/>
      <c r="BI21" s="622"/>
      <c r="BJ21" s="622"/>
      <c r="BK21" s="622"/>
      <c r="BL21" s="622"/>
      <c r="BM21" s="622"/>
      <c r="BN21" s="623"/>
      <c r="BO21" s="624">
        <v>0.6</v>
      </c>
      <c r="BP21" s="624"/>
      <c r="BQ21" s="624"/>
      <c r="BR21" s="624"/>
      <c r="BS21" s="625" t="s">
        <v>128</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40"/>
      <c r="CT21" s="640"/>
      <c r="CU21" s="640"/>
      <c r="CV21" s="640"/>
      <c r="CW21" s="640"/>
      <c r="CX21" s="640"/>
      <c r="CY21" s="646"/>
      <c r="CZ21" s="647"/>
      <c r="DA21" s="647"/>
      <c r="DB21" s="647"/>
      <c r="DC21" s="647"/>
      <c r="DD21" s="639"/>
      <c r="DE21" s="640"/>
      <c r="DF21" s="640"/>
      <c r="DG21" s="640"/>
      <c r="DH21" s="640"/>
      <c r="DI21" s="640"/>
      <c r="DJ21" s="640"/>
      <c r="DK21" s="640"/>
      <c r="DL21" s="640"/>
      <c r="DM21" s="640"/>
      <c r="DN21" s="640"/>
      <c r="DO21" s="640"/>
      <c r="DP21" s="646"/>
      <c r="DQ21" s="639"/>
      <c r="DR21" s="640"/>
      <c r="DS21" s="640"/>
      <c r="DT21" s="640"/>
      <c r="DU21" s="640"/>
      <c r="DV21" s="640"/>
      <c r="DW21" s="640"/>
      <c r="DX21" s="640"/>
      <c r="DY21" s="640"/>
      <c r="DZ21" s="640"/>
      <c r="EA21" s="640"/>
      <c r="EB21" s="640"/>
      <c r="EC21" s="641"/>
    </row>
    <row r="22" spans="2:133" ht="11.25" customHeight="1">
      <c r="B22" s="618" t="s">
        <v>284</v>
      </c>
      <c r="C22" s="619"/>
      <c r="D22" s="619"/>
      <c r="E22" s="619"/>
      <c r="F22" s="619"/>
      <c r="G22" s="619"/>
      <c r="H22" s="619"/>
      <c r="I22" s="619"/>
      <c r="J22" s="619"/>
      <c r="K22" s="619"/>
      <c r="L22" s="619"/>
      <c r="M22" s="619"/>
      <c r="N22" s="619"/>
      <c r="O22" s="619"/>
      <c r="P22" s="619"/>
      <c r="Q22" s="620"/>
      <c r="R22" s="621">
        <v>4240165</v>
      </c>
      <c r="S22" s="622"/>
      <c r="T22" s="622"/>
      <c r="U22" s="622"/>
      <c r="V22" s="622"/>
      <c r="W22" s="622"/>
      <c r="X22" s="622"/>
      <c r="Y22" s="623"/>
      <c r="Z22" s="624">
        <v>12.6</v>
      </c>
      <c r="AA22" s="624"/>
      <c r="AB22" s="624"/>
      <c r="AC22" s="624"/>
      <c r="AD22" s="625">
        <v>4240165</v>
      </c>
      <c r="AE22" s="625"/>
      <c r="AF22" s="625"/>
      <c r="AG22" s="625"/>
      <c r="AH22" s="625"/>
      <c r="AI22" s="625"/>
      <c r="AJ22" s="625"/>
      <c r="AK22" s="625"/>
      <c r="AL22" s="626">
        <v>30.8</v>
      </c>
      <c r="AM22" s="627"/>
      <c r="AN22" s="627"/>
      <c r="AO22" s="628"/>
      <c r="AP22" s="618" t="s">
        <v>285</v>
      </c>
      <c r="AQ22" s="637"/>
      <c r="AR22" s="637"/>
      <c r="AS22" s="637"/>
      <c r="AT22" s="637"/>
      <c r="AU22" s="637"/>
      <c r="AV22" s="637"/>
      <c r="AW22" s="637"/>
      <c r="AX22" s="637"/>
      <c r="AY22" s="637"/>
      <c r="AZ22" s="637"/>
      <c r="BA22" s="637"/>
      <c r="BB22" s="637"/>
      <c r="BC22" s="637"/>
      <c r="BD22" s="637"/>
      <c r="BE22" s="637"/>
      <c r="BF22" s="638"/>
      <c r="BG22" s="621" t="s">
        <v>128</v>
      </c>
      <c r="BH22" s="622"/>
      <c r="BI22" s="622"/>
      <c r="BJ22" s="622"/>
      <c r="BK22" s="622"/>
      <c r="BL22" s="622"/>
      <c r="BM22" s="622"/>
      <c r="BN22" s="623"/>
      <c r="BO22" s="624" t="s">
        <v>128</v>
      </c>
      <c r="BP22" s="624"/>
      <c r="BQ22" s="624"/>
      <c r="BR22" s="624"/>
      <c r="BS22" s="625" t="s">
        <v>238</v>
      </c>
      <c r="BT22" s="625"/>
      <c r="BU22" s="625"/>
      <c r="BV22" s="625"/>
      <c r="BW22" s="625"/>
      <c r="BX22" s="625"/>
      <c r="BY22" s="625"/>
      <c r="BZ22" s="625"/>
      <c r="CA22" s="625"/>
      <c r="CB22" s="629"/>
      <c r="CD22" s="603" t="s">
        <v>286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287</v>
      </c>
      <c r="C23" s="619"/>
      <c r="D23" s="619"/>
      <c r="E23" s="619"/>
      <c r="F23" s="619"/>
      <c r="G23" s="619"/>
      <c r="H23" s="619"/>
      <c r="I23" s="619"/>
      <c r="J23" s="619"/>
      <c r="K23" s="619"/>
      <c r="L23" s="619"/>
      <c r="M23" s="619"/>
      <c r="N23" s="619"/>
      <c r="O23" s="619"/>
      <c r="P23" s="619"/>
      <c r="Q23" s="620"/>
      <c r="R23" s="621">
        <v>296673</v>
      </c>
      <c r="S23" s="622"/>
      <c r="T23" s="622"/>
      <c r="U23" s="622"/>
      <c r="V23" s="622"/>
      <c r="W23" s="622"/>
      <c r="X23" s="622"/>
      <c r="Y23" s="623"/>
      <c r="Z23" s="624">
        <v>0.9</v>
      </c>
      <c r="AA23" s="624"/>
      <c r="AB23" s="624"/>
      <c r="AC23" s="624"/>
      <c r="AD23" s="625" t="s">
        <v>128</v>
      </c>
      <c r="AE23" s="625"/>
      <c r="AF23" s="625"/>
      <c r="AG23" s="625"/>
      <c r="AH23" s="625"/>
      <c r="AI23" s="625"/>
      <c r="AJ23" s="625"/>
      <c r="AK23" s="625"/>
      <c r="AL23" s="626" t="s">
        <v>238</v>
      </c>
      <c r="AM23" s="627"/>
      <c r="AN23" s="627"/>
      <c r="AO23" s="628"/>
      <c r="AP23" s="618" t="s">
        <v>288</v>
      </c>
      <c r="AQ23" s="637"/>
      <c r="AR23" s="637"/>
      <c r="AS23" s="637"/>
      <c r="AT23" s="637"/>
      <c r="AU23" s="637"/>
      <c r="AV23" s="637"/>
      <c r="AW23" s="637"/>
      <c r="AX23" s="637"/>
      <c r="AY23" s="637"/>
      <c r="AZ23" s="637"/>
      <c r="BA23" s="637"/>
      <c r="BB23" s="637"/>
      <c r="BC23" s="637"/>
      <c r="BD23" s="637"/>
      <c r="BE23" s="637"/>
      <c r="BF23" s="638"/>
      <c r="BG23" s="621" t="s">
        <v>238</v>
      </c>
      <c r="BH23" s="622"/>
      <c r="BI23" s="622"/>
      <c r="BJ23" s="622"/>
      <c r="BK23" s="622"/>
      <c r="BL23" s="622"/>
      <c r="BM23" s="622"/>
      <c r="BN23" s="623"/>
      <c r="BO23" s="624" t="s">
        <v>128</v>
      </c>
      <c r="BP23" s="624"/>
      <c r="BQ23" s="624"/>
      <c r="BR23" s="624"/>
      <c r="BS23" s="625" t="s">
        <v>128</v>
      </c>
      <c r="BT23" s="625"/>
      <c r="BU23" s="625"/>
      <c r="BV23" s="625"/>
      <c r="BW23" s="625"/>
      <c r="BX23" s="625"/>
      <c r="BY23" s="625"/>
      <c r="BZ23" s="625"/>
      <c r="CA23" s="625"/>
      <c r="CB23" s="629"/>
      <c r="CD23" s="603" t="s">
        <v>227</v>
      </c>
      <c r="CE23" s="604"/>
      <c r="CF23" s="604"/>
      <c r="CG23" s="604"/>
      <c r="CH23" s="604"/>
      <c r="CI23" s="604"/>
      <c r="CJ23" s="604"/>
      <c r="CK23" s="604"/>
      <c r="CL23" s="604"/>
      <c r="CM23" s="604"/>
      <c r="CN23" s="604"/>
      <c r="CO23" s="604"/>
      <c r="CP23" s="604"/>
      <c r="CQ23" s="605"/>
      <c r="CR23" s="603" t="s">
        <v>289</v>
      </c>
      <c r="CS23" s="604"/>
      <c r="CT23" s="604"/>
      <c r="CU23" s="604"/>
      <c r="CV23" s="604"/>
      <c r="CW23" s="604"/>
      <c r="CX23" s="604"/>
      <c r="CY23" s="605"/>
      <c r="CZ23" s="603" t="s">
        <v>290</v>
      </c>
      <c r="DA23" s="604"/>
      <c r="DB23" s="604"/>
      <c r="DC23" s="605"/>
      <c r="DD23" s="603" t="s">
        <v>291</v>
      </c>
      <c r="DE23" s="604"/>
      <c r="DF23" s="604"/>
      <c r="DG23" s="604"/>
      <c r="DH23" s="604"/>
      <c r="DI23" s="604"/>
      <c r="DJ23" s="604"/>
      <c r="DK23" s="605"/>
      <c r="DL23" s="648" t="s">
        <v>292</v>
      </c>
      <c r="DM23" s="649"/>
      <c r="DN23" s="649"/>
      <c r="DO23" s="649"/>
      <c r="DP23" s="649"/>
      <c r="DQ23" s="649"/>
      <c r="DR23" s="649"/>
      <c r="DS23" s="649"/>
      <c r="DT23" s="649"/>
      <c r="DU23" s="649"/>
      <c r="DV23" s="650"/>
      <c r="DW23" s="603" t="s">
        <v>293</v>
      </c>
      <c r="DX23" s="604"/>
      <c r="DY23" s="604"/>
      <c r="DZ23" s="604"/>
      <c r="EA23" s="604"/>
      <c r="EB23" s="604"/>
      <c r="EC23" s="605"/>
    </row>
    <row r="24" spans="2:133" ht="11.25" customHeight="1">
      <c r="B24" s="618" t="s">
        <v>294</v>
      </c>
      <c r="C24" s="619"/>
      <c r="D24" s="619"/>
      <c r="E24" s="619"/>
      <c r="F24" s="619"/>
      <c r="G24" s="619"/>
      <c r="H24" s="619"/>
      <c r="I24" s="619"/>
      <c r="J24" s="619"/>
      <c r="K24" s="619"/>
      <c r="L24" s="619"/>
      <c r="M24" s="619"/>
      <c r="N24" s="619"/>
      <c r="O24" s="619"/>
      <c r="P24" s="619"/>
      <c r="Q24" s="620"/>
      <c r="R24" s="621" t="s">
        <v>128</v>
      </c>
      <c r="S24" s="622"/>
      <c r="T24" s="622"/>
      <c r="U24" s="622"/>
      <c r="V24" s="622"/>
      <c r="W24" s="622"/>
      <c r="X24" s="622"/>
      <c r="Y24" s="623"/>
      <c r="Z24" s="624" t="s">
        <v>128</v>
      </c>
      <c r="AA24" s="624"/>
      <c r="AB24" s="624"/>
      <c r="AC24" s="624"/>
      <c r="AD24" s="625" t="s">
        <v>128</v>
      </c>
      <c r="AE24" s="625"/>
      <c r="AF24" s="625"/>
      <c r="AG24" s="625"/>
      <c r="AH24" s="625"/>
      <c r="AI24" s="625"/>
      <c r="AJ24" s="625"/>
      <c r="AK24" s="625"/>
      <c r="AL24" s="626" t="s">
        <v>128</v>
      </c>
      <c r="AM24" s="627"/>
      <c r="AN24" s="627"/>
      <c r="AO24" s="628"/>
      <c r="AP24" s="618" t="s">
        <v>295</v>
      </c>
      <c r="AQ24" s="637"/>
      <c r="AR24" s="637"/>
      <c r="AS24" s="637"/>
      <c r="AT24" s="637"/>
      <c r="AU24" s="637"/>
      <c r="AV24" s="637"/>
      <c r="AW24" s="637"/>
      <c r="AX24" s="637"/>
      <c r="AY24" s="637"/>
      <c r="AZ24" s="637"/>
      <c r="BA24" s="637"/>
      <c r="BB24" s="637"/>
      <c r="BC24" s="637"/>
      <c r="BD24" s="637"/>
      <c r="BE24" s="637"/>
      <c r="BF24" s="638"/>
      <c r="BG24" s="621" t="s">
        <v>128</v>
      </c>
      <c r="BH24" s="622"/>
      <c r="BI24" s="622"/>
      <c r="BJ24" s="622"/>
      <c r="BK24" s="622"/>
      <c r="BL24" s="622"/>
      <c r="BM24" s="622"/>
      <c r="BN24" s="623"/>
      <c r="BO24" s="624" t="s">
        <v>128</v>
      </c>
      <c r="BP24" s="624"/>
      <c r="BQ24" s="624"/>
      <c r="BR24" s="624"/>
      <c r="BS24" s="625" t="s">
        <v>128</v>
      </c>
      <c r="BT24" s="625"/>
      <c r="BU24" s="625"/>
      <c r="BV24" s="625"/>
      <c r="BW24" s="625"/>
      <c r="BX24" s="625"/>
      <c r="BY24" s="625"/>
      <c r="BZ24" s="625"/>
      <c r="CA24" s="625"/>
      <c r="CB24" s="629"/>
      <c r="CD24" s="607" t="s">
        <v>296</v>
      </c>
      <c r="CE24" s="608"/>
      <c r="CF24" s="608"/>
      <c r="CG24" s="608"/>
      <c r="CH24" s="608"/>
      <c r="CI24" s="608"/>
      <c r="CJ24" s="608"/>
      <c r="CK24" s="608"/>
      <c r="CL24" s="608"/>
      <c r="CM24" s="608"/>
      <c r="CN24" s="608"/>
      <c r="CO24" s="608"/>
      <c r="CP24" s="608"/>
      <c r="CQ24" s="609"/>
      <c r="CR24" s="610">
        <v>17814490</v>
      </c>
      <c r="CS24" s="611"/>
      <c r="CT24" s="611"/>
      <c r="CU24" s="611"/>
      <c r="CV24" s="611"/>
      <c r="CW24" s="611"/>
      <c r="CX24" s="611"/>
      <c r="CY24" s="612"/>
      <c r="CZ24" s="615">
        <v>53.5</v>
      </c>
      <c r="DA24" s="616"/>
      <c r="DB24" s="616"/>
      <c r="DC24" s="632"/>
      <c r="DD24" s="651">
        <v>8436568</v>
      </c>
      <c r="DE24" s="611"/>
      <c r="DF24" s="611"/>
      <c r="DG24" s="611"/>
      <c r="DH24" s="611"/>
      <c r="DI24" s="611"/>
      <c r="DJ24" s="611"/>
      <c r="DK24" s="612"/>
      <c r="DL24" s="651">
        <v>8241853</v>
      </c>
      <c r="DM24" s="611"/>
      <c r="DN24" s="611"/>
      <c r="DO24" s="611"/>
      <c r="DP24" s="611"/>
      <c r="DQ24" s="611"/>
      <c r="DR24" s="611"/>
      <c r="DS24" s="611"/>
      <c r="DT24" s="611"/>
      <c r="DU24" s="611"/>
      <c r="DV24" s="612"/>
      <c r="DW24" s="615">
        <v>58.8</v>
      </c>
      <c r="DX24" s="616"/>
      <c r="DY24" s="616"/>
      <c r="DZ24" s="616"/>
      <c r="EA24" s="616"/>
      <c r="EB24" s="616"/>
      <c r="EC24" s="617"/>
    </row>
    <row r="25" spans="2:133" ht="11.25" customHeight="1">
      <c r="B25" s="618" t="s">
        <v>297</v>
      </c>
      <c r="C25" s="619"/>
      <c r="D25" s="619"/>
      <c r="E25" s="619"/>
      <c r="F25" s="619"/>
      <c r="G25" s="619"/>
      <c r="H25" s="619"/>
      <c r="I25" s="619"/>
      <c r="J25" s="619"/>
      <c r="K25" s="619"/>
      <c r="L25" s="619"/>
      <c r="M25" s="619"/>
      <c r="N25" s="619"/>
      <c r="O25" s="619"/>
      <c r="P25" s="619"/>
      <c r="Q25" s="620"/>
      <c r="R25" s="621">
        <v>13947364</v>
      </c>
      <c r="S25" s="622"/>
      <c r="T25" s="622"/>
      <c r="U25" s="622"/>
      <c r="V25" s="622"/>
      <c r="W25" s="622"/>
      <c r="X25" s="622"/>
      <c r="Y25" s="623"/>
      <c r="Z25" s="624">
        <v>41.4</v>
      </c>
      <c r="AA25" s="624"/>
      <c r="AB25" s="624"/>
      <c r="AC25" s="624"/>
      <c r="AD25" s="625">
        <v>13650691</v>
      </c>
      <c r="AE25" s="625"/>
      <c r="AF25" s="625"/>
      <c r="AG25" s="625"/>
      <c r="AH25" s="625"/>
      <c r="AI25" s="625"/>
      <c r="AJ25" s="625"/>
      <c r="AK25" s="625"/>
      <c r="AL25" s="626">
        <v>99.1</v>
      </c>
      <c r="AM25" s="627"/>
      <c r="AN25" s="627"/>
      <c r="AO25" s="628"/>
      <c r="AP25" s="618" t="s">
        <v>298</v>
      </c>
      <c r="AQ25" s="637"/>
      <c r="AR25" s="637"/>
      <c r="AS25" s="637"/>
      <c r="AT25" s="637"/>
      <c r="AU25" s="637"/>
      <c r="AV25" s="637"/>
      <c r="AW25" s="637"/>
      <c r="AX25" s="637"/>
      <c r="AY25" s="637"/>
      <c r="AZ25" s="637"/>
      <c r="BA25" s="637"/>
      <c r="BB25" s="637"/>
      <c r="BC25" s="637"/>
      <c r="BD25" s="637"/>
      <c r="BE25" s="637"/>
      <c r="BF25" s="638"/>
      <c r="BG25" s="621" t="s">
        <v>128</v>
      </c>
      <c r="BH25" s="622"/>
      <c r="BI25" s="622"/>
      <c r="BJ25" s="622"/>
      <c r="BK25" s="622"/>
      <c r="BL25" s="622"/>
      <c r="BM25" s="622"/>
      <c r="BN25" s="623"/>
      <c r="BO25" s="624" t="s">
        <v>128</v>
      </c>
      <c r="BP25" s="624"/>
      <c r="BQ25" s="624"/>
      <c r="BR25" s="624"/>
      <c r="BS25" s="625" t="s">
        <v>128</v>
      </c>
      <c r="BT25" s="625"/>
      <c r="BU25" s="625"/>
      <c r="BV25" s="625"/>
      <c r="BW25" s="625"/>
      <c r="BX25" s="625"/>
      <c r="BY25" s="625"/>
      <c r="BZ25" s="625"/>
      <c r="CA25" s="625"/>
      <c r="CB25" s="629"/>
      <c r="CD25" s="618" t="s">
        <v>299</v>
      </c>
      <c r="CE25" s="619"/>
      <c r="CF25" s="619"/>
      <c r="CG25" s="619"/>
      <c r="CH25" s="619"/>
      <c r="CI25" s="619"/>
      <c r="CJ25" s="619"/>
      <c r="CK25" s="619"/>
      <c r="CL25" s="619"/>
      <c r="CM25" s="619"/>
      <c r="CN25" s="619"/>
      <c r="CO25" s="619"/>
      <c r="CP25" s="619"/>
      <c r="CQ25" s="620"/>
      <c r="CR25" s="621">
        <v>3845460</v>
      </c>
      <c r="CS25" s="654"/>
      <c r="CT25" s="654"/>
      <c r="CU25" s="654"/>
      <c r="CV25" s="654"/>
      <c r="CW25" s="654"/>
      <c r="CX25" s="654"/>
      <c r="CY25" s="655"/>
      <c r="CZ25" s="626">
        <v>11.5</v>
      </c>
      <c r="DA25" s="652"/>
      <c r="DB25" s="652"/>
      <c r="DC25" s="656"/>
      <c r="DD25" s="630">
        <v>3417598</v>
      </c>
      <c r="DE25" s="654"/>
      <c r="DF25" s="654"/>
      <c r="DG25" s="654"/>
      <c r="DH25" s="654"/>
      <c r="DI25" s="654"/>
      <c r="DJ25" s="654"/>
      <c r="DK25" s="655"/>
      <c r="DL25" s="630">
        <v>3280989</v>
      </c>
      <c r="DM25" s="654"/>
      <c r="DN25" s="654"/>
      <c r="DO25" s="654"/>
      <c r="DP25" s="654"/>
      <c r="DQ25" s="654"/>
      <c r="DR25" s="654"/>
      <c r="DS25" s="654"/>
      <c r="DT25" s="654"/>
      <c r="DU25" s="654"/>
      <c r="DV25" s="655"/>
      <c r="DW25" s="626">
        <v>23.4</v>
      </c>
      <c r="DX25" s="652"/>
      <c r="DY25" s="652"/>
      <c r="DZ25" s="652"/>
      <c r="EA25" s="652"/>
      <c r="EB25" s="652"/>
      <c r="EC25" s="653"/>
    </row>
    <row r="26" spans="2:133" ht="11.25" customHeight="1">
      <c r="B26" s="618" t="s">
        <v>300</v>
      </c>
      <c r="C26" s="619"/>
      <c r="D26" s="619"/>
      <c r="E26" s="619"/>
      <c r="F26" s="619"/>
      <c r="G26" s="619"/>
      <c r="H26" s="619"/>
      <c r="I26" s="619"/>
      <c r="J26" s="619"/>
      <c r="K26" s="619"/>
      <c r="L26" s="619"/>
      <c r="M26" s="619"/>
      <c r="N26" s="619"/>
      <c r="O26" s="619"/>
      <c r="P26" s="619"/>
      <c r="Q26" s="620"/>
      <c r="R26" s="621">
        <v>4846</v>
      </c>
      <c r="S26" s="622"/>
      <c r="T26" s="622"/>
      <c r="U26" s="622"/>
      <c r="V26" s="622"/>
      <c r="W26" s="622"/>
      <c r="X26" s="622"/>
      <c r="Y26" s="623"/>
      <c r="Z26" s="624">
        <v>0</v>
      </c>
      <c r="AA26" s="624"/>
      <c r="AB26" s="624"/>
      <c r="AC26" s="624"/>
      <c r="AD26" s="625">
        <v>4846</v>
      </c>
      <c r="AE26" s="625"/>
      <c r="AF26" s="625"/>
      <c r="AG26" s="625"/>
      <c r="AH26" s="625"/>
      <c r="AI26" s="625"/>
      <c r="AJ26" s="625"/>
      <c r="AK26" s="625"/>
      <c r="AL26" s="626">
        <v>0</v>
      </c>
      <c r="AM26" s="627"/>
      <c r="AN26" s="627"/>
      <c r="AO26" s="628"/>
      <c r="AP26" s="618" t="s">
        <v>301</v>
      </c>
      <c r="AQ26" s="637"/>
      <c r="AR26" s="637"/>
      <c r="AS26" s="637"/>
      <c r="AT26" s="637"/>
      <c r="AU26" s="637"/>
      <c r="AV26" s="637"/>
      <c r="AW26" s="637"/>
      <c r="AX26" s="637"/>
      <c r="AY26" s="637"/>
      <c r="AZ26" s="637"/>
      <c r="BA26" s="637"/>
      <c r="BB26" s="637"/>
      <c r="BC26" s="637"/>
      <c r="BD26" s="637"/>
      <c r="BE26" s="637"/>
      <c r="BF26" s="638"/>
      <c r="BG26" s="621" t="s">
        <v>238</v>
      </c>
      <c r="BH26" s="622"/>
      <c r="BI26" s="622"/>
      <c r="BJ26" s="622"/>
      <c r="BK26" s="622"/>
      <c r="BL26" s="622"/>
      <c r="BM26" s="622"/>
      <c r="BN26" s="623"/>
      <c r="BO26" s="624" t="s">
        <v>128</v>
      </c>
      <c r="BP26" s="624"/>
      <c r="BQ26" s="624"/>
      <c r="BR26" s="624"/>
      <c r="BS26" s="625" t="s">
        <v>238</v>
      </c>
      <c r="BT26" s="625"/>
      <c r="BU26" s="625"/>
      <c r="BV26" s="625"/>
      <c r="BW26" s="625"/>
      <c r="BX26" s="625"/>
      <c r="BY26" s="625"/>
      <c r="BZ26" s="625"/>
      <c r="CA26" s="625"/>
      <c r="CB26" s="629"/>
      <c r="CD26" s="618" t="s">
        <v>302</v>
      </c>
      <c r="CE26" s="619"/>
      <c r="CF26" s="619"/>
      <c r="CG26" s="619"/>
      <c r="CH26" s="619"/>
      <c r="CI26" s="619"/>
      <c r="CJ26" s="619"/>
      <c r="CK26" s="619"/>
      <c r="CL26" s="619"/>
      <c r="CM26" s="619"/>
      <c r="CN26" s="619"/>
      <c r="CO26" s="619"/>
      <c r="CP26" s="619"/>
      <c r="CQ26" s="620"/>
      <c r="CR26" s="621">
        <v>2179485</v>
      </c>
      <c r="CS26" s="622"/>
      <c r="CT26" s="622"/>
      <c r="CU26" s="622"/>
      <c r="CV26" s="622"/>
      <c r="CW26" s="622"/>
      <c r="CX26" s="622"/>
      <c r="CY26" s="623"/>
      <c r="CZ26" s="626">
        <v>6.5</v>
      </c>
      <c r="DA26" s="652"/>
      <c r="DB26" s="652"/>
      <c r="DC26" s="656"/>
      <c r="DD26" s="630">
        <v>2018571</v>
      </c>
      <c r="DE26" s="622"/>
      <c r="DF26" s="622"/>
      <c r="DG26" s="622"/>
      <c r="DH26" s="622"/>
      <c r="DI26" s="622"/>
      <c r="DJ26" s="622"/>
      <c r="DK26" s="623"/>
      <c r="DL26" s="630" t="s">
        <v>128</v>
      </c>
      <c r="DM26" s="622"/>
      <c r="DN26" s="622"/>
      <c r="DO26" s="622"/>
      <c r="DP26" s="622"/>
      <c r="DQ26" s="622"/>
      <c r="DR26" s="622"/>
      <c r="DS26" s="622"/>
      <c r="DT26" s="622"/>
      <c r="DU26" s="622"/>
      <c r="DV26" s="623"/>
      <c r="DW26" s="626" t="s">
        <v>128</v>
      </c>
      <c r="DX26" s="652"/>
      <c r="DY26" s="652"/>
      <c r="DZ26" s="652"/>
      <c r="EA26" s="652"/>
      <c r="EB26" s="652"/>
      <c r="EC26" s="653"/>
    </row>
    <row r="27" spans="2:133" ht="11.25" customHeight="1">
      <c r="B27" s="618" t="s">
        <v>303</v>
      </c>
      <c r="C27" s="619"/>
      <c r="D27" s="619"/>
      <c r="E27" s="619"/>
      <c r="F27" s="619"/>
      <c r="G27" s="619"/>
      <c r="H27" s="619"/>
      <c r="I27" s="619"/>
      <c r="J27" s="619"/>
      <c r="K27" s="619"/>
      <c r="L27" s="619"/>
      <c r="M27" s="619"/>
      <c r="N27" s="619"/>
      <c r="O27" s="619"/>
      <c r="P27" s="619"/>
      <c r="Q27" s="620"/>
      <c r="R27" s="621">
        <v>163181</v>
      </c>
      <c r="S27" s="622"/>
      <c r="T27" s="622"/>
      <c r="U27" s="622"/>
      <c r="V27" s="622"/>
      <c r="W27" s="622"/>
      <c r="X27" s="622"/>
      <c r="Y27" s="623"/>
      <c r="Z27" s="624">
        <v>0.5</v>
      </c>
      <c r="AA27" s="624"/>
      <c r="AB27" s="624"/>
      <c r="AC27" s="624"/>
      <c r="AD27" s="625">
        <v>8</v>
      </c>
      <c r="AE27" s="625"/>
      <c r="AF27" s="625"/>
      <c r="AG27" s="625"/>
      <c r="AH27" s="625"/>
      <c r="AI27" s="625"/>
      <c r="AJ27" s="625"/>
      <c r="AK27" s="625"/>
      <c r="AL27" s="626">
        <v>0</v>
      </c>
      <c r="AM27" s="627"/>
      <c r="AN27" s="627"/>
      <c r="AO27" s="628"/>
      <c r="AP27" s="618" t="s">
        <v>304</v>
      </c>
      <c r="AQ27" s="619"/>
      <c r="AR27" s="619"/>
      <c r="AS27" s="619"/>
      <c r="AT27" s="619"/>
      <c r="AU27" s="619"/>
      <c r="AV27" s="619"/>
      <c r="AW27" s="619"/>
      <c r="AX27" s="619"/>
      <c r="AY27" s="619"/>
      <c r="AZ27" s="619"/>
      <c r="BA27" s="619"/>
      <c r="BB27" s="619"/>
      <c r="BC27" s="619"/>
      <c r="BD27" s="619"/>
      <c r="BE27" s="619"/>
      <c r="BF27" s="620"/>
      <c r="BG27" s="621">
        <v>7638603</v>
      </c>
      <c r="BH27" s="622"/>
      <c r="BI27" s="622"/>
      <c r="BJ27" s="622"/>
      <c r="BK27" s="622"/>
      <c r="BL27" s="622"/>
      <c r="BM27" s="622"/>
      <c r="BN27" s="623"/>
      <c r="BO27" s="624">
        <v>100</v>
      </c>
      <c r="BP27" s="624"/>
      <c r="BQ27" s="624"/>
      <c r="BR27" s="624"/>
      <c r="BS27" s="625" t="s">
        <v>128</v>
      </c>
      <c r="BT27" s="625"/>
      <c r="BU27" s="625"/>
      <c r="BV27" s="625"/>
      <c r="BW27" s="625"/>
      <c r="BX27" s="625"/>
      <c r="BY27" s="625"/>
      <c r="BZ27" s="625"/>
      <c r="CA27" s="625"/>
      <c r="CB27" s="629"/>
      <c r="CD27" s="618" t="s">
        <v>305</v>
      </c>
      <c r="CE27" s="619"/>
      <c r="CF27" s="619"/>
      <c r="CG27" s="619"/>
      <c r="CH27" s="619"/>
      <c r="CI27" s="619"/>
      <c r="CJ27" s="619"/>
      <c r="CK27" s="619"/>
      <c r="CL27" s="619"/>
      <c r="CM27" s="619"/>
      <c r="CN27" s="619"/>
      <c r="CO27" s="619"/>
      <c r="CP27" s="619"/>
      <c r="CQ27" s="620"/>
      <c r="CR27" s="621">
        <v>11810192</v>
      </c>
      <c r="CS27" s="654"/>
      <c r="CT27" s="654"/>
      <c r="CU27" s="654"/>
      <c r="CV27" s="654"/>
      <c r="CW27" s="654"/>
      <c r="CX27" s="654"/>
      <c r="CY27" s="655"/>
      <c r="CZ27" s="626">
        <v>35.5</v>
      </c>
      <c r="DA27" s="652"/>
      <c r="DB27" s="652"/>
      <c r="DC27" s="656"/>
      <c r="DD27" s="630">
        <v>3032822</v>
      </c>
      <c r="DE27" s="654"/>
      <c r="DF27" s="654"/>
      <c r="DG27" s="654"/>
      <c r="DH27" s="654"/>
      <c r="DI27" s="654"/>
      <c r="DJ27" s="654"/>
      <c r="DK27" s="655"/>
      <c r="DL27" s="630">
        <v>2974716</v>
      </c>
      <c r="DM27" s="654"/>
      <c r="DN27" s="654"/>
      <c r="DO27" s="654"/>
      <c r="DP27" s="654"/>
      <c r="DQ27" s="654"/>
      <c r="DR27" s="654"/>
      <c r="DS27" s="654"/>
      <c r="DT27" s="654"/>
      <c r="DU27" s="654"/>
      <c r="DV27" s="655"/>
      <c r="DW27" s="626">
        <v>21.2</v>
      </c>
      <c r="DX27" s="652"/>
      <c r="DY27" s="652"/>
      <c r="DZ27" s="652"/>
      <c r="EA27" s="652"/>
      <c r="EB27" s="652"/>
      <c r="EC27" s="653"/>
    </row>
    <row r="28" spans="2:133" ht="11.25" customHeight="1">
      <c r="B28" s="618" t="s">
        <v>306</v>
      </c>
      <c r="C28" s="619"/>
      <c r="D28" s="619"/>
      <c r="E28" s="619"/>
      <c r="F28" s="619"/>
      <c r="G28" s="619"/>
      <c r="H28" s="619"/>
      <c r="I28" s="619"/>
      <c r="J28" s="619"/>
      <c r="K28" s="619"/>
      <c r="L28" s="619"/>
      <c r="M28" s="619"/>
      <c r="N28" s="619"/>
      <c r="O28" s="619"/>
      <c r="P28" s="619"/>
      <c r="Q28" s="620"/>
      <c r="R28" s="621">
        <v>262867</v>
      </c>
      <c r="S28" s="622"/>
      <c r="T28" s="622"/>
      <c r="U28" s="622"/>
      <c r="V28" s="622"/>
      <c r="W28" s="622"/>
      <c r="X28" s="622"/>
      <c r="Y28" s="623"/>
      <c r="Z28" s="624">
        <v>0.8</v>
      </c>
      <c r="AA28" s="624"/>
      <c r="AB28" s="624"/>
      <c r="AC28" s="624"/>
      <c r="AD28" s="625">
        <v>2938</v>
      </c>
      <c r="AE28" s="625"/>
      <c r="AF28" s="625"/>
      <c r="AG28" s="625"/>
      <c r="AH28" s="625"/>
      <c r="AI28" s="625"/>
      <c r="AJ28" s="625"/>
      <c r="AK28" s="625"/>
      <c r="AL28" s="626">
        <v>0</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307</v>
      </c>
      <c r="CE28" s="619"/>
      <c r="CF28" s="619"/>
      <c r="CG28" s="619"/>
      <c r="CH28" s="619"/>
      <c r="CI28" s="619"/>
      <c r="CJ28" s="619"/>
      <c r="CK28" s="619"/>
      <c r="CL28" s="619"/>
      <c r="CM28" s="619"/>
      <c r="CN28" s="619"/>
      <c r="CO28" s="619"/>
      <c r="CP28" s="619"/>
      <c r="CQ28" s="620"/>
      <c r="CR28" s="621">
        <v>2158838</v>
      </c>
      <c r="CS28" s="622"/>
      <c r="CT28" s="622"/>
      <c r="CU28" s="622"/>
      <c r="CV28" s="622"/>
      <c r="CW28" s="622"/>
      <c r="CX28" s="622"/>
      <c r="CY28" s="623"/>
      <c r="CZ28" s="626">
        <v>6.5</v>
      </c>
      <c r="DA28" s="652"/>
      <c r="DB28" s="652"/>
      <c r="DC28" s="656"/>
      <c r="DD28" s="630">
        <v>1986148</v>
      </c>
      <c r="DE28" s="622"/>
      <c r="DF28" s="622"/>
      <c r="DG28" s="622"/>
      <c r="DH28" s="622"/>
      <c r="DI28" s="622"/>
      <c r="DJ28" s="622"/>
      <c r="DK28" s="623"/>
      <c r="DL28" s="630">
        <v>1986148</v>
      </c>
      <c r="DM28" s="622"/>
      <c r="DN28" s="622"/>
      <c r="DO28" s="622"/>
      <c r="DP28" s="622"/>
      <c r="DQ28" s="622"/>
      <c r="DR28" s="622"/>
      <c r="DS28" s="622"/>
      <c r="DT28" s="622"/>
      <c r="DU28" s="622"/>
      <c r="DV28" s="623"/>
      <c r="DW28" s="626">
        <v>14.2</v>
      </c>
      <c r="DX28" s="652"/>
      <c r="DY28" s="652"/>
      <c r="DZ28" s="652"/>
      <c r="EA28" s="652"/>
      <c r="EB28" s="652"/>
      <c r="EC28" s="653"/>
    </row>
    <row r="29" spans="2:133" ht="11.25" customHeight="1">
      <c r="B29" s="618" t="s">
        <v>308</v>
      </c>
      <c r="C29" s="619"/>
      <c r="D29" s="619"/>
      <c r="E29" s="619"/>
      <c r="F29" s="619"/>
      <c r="G29" s="619"/>
      <c r="H29" s="619"/>
      <c r="I29" s="619"/>
      <c r="J29" s="619"/>
      <c r="K29" s="619"/>
      <c r="L29" s="619"/>
      <c r="M29" s="619"/>
      <c r="N29" s="619"/>
      <c r="O29" s="619"/>
      <c r="P29" s="619"/>
      <c r="Q29" s="620"/>
      <c r="R29" s="621">
        <v>114162</v>
      </c>
      <c r="S29" s="622"/>
      <c r="T29" s="622"/>
      <c r="U29" s="622"/>
      <c r="V29" s="622"/>
      <c r="W29" s="622"/>
      <c r="X29" s="622"/>
      <c r="Y29" s="623"/>
      <c r="Z29" s="624">
        <v>0.3</v>
      </c>
      <c r="AA29" s="624"/>
      <c r="AB29" s="624"/>
      <c r="AC29" s="624"/>
      <c r="AD29" s="625" t="s">
        <v>238</v>
      </c>
      <c r="AE29" s="625"/>
      <c r="AF29" s="625"/>
      <c r="AG29" s="625"/>
      <c r="AH29" s="625"/>
      <c r="AI29" s="625"/>
      <c r="AJ29" s="625"/>
      <c r="AK29" s="625"/>
      <c r="AL29" s="626" t="s">
        <v>238</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7" t="s">
        <v>309</v>
      </c>
      <c r="CE29" s="658"/>
      <c r="CF29" s="618" t="s">
        <v>310</v>
      </c>
      <c r="CG29" s="619"/>
      <c r="CH29" s="619"/>
      <c r="CI29" s="619"/>
      <c r="CJ29" s="619"/>
      <c r="CK29" s="619"/>
      <c r="CL29" s="619"/>
      <c r="CM29" s="619"/>
      <c r="CN29" s="619"/>
      <c r="CO29" s="619"/>
      <c r="CP29" s="619"/>
      <c r="CQ29" s="620"/>
      <c r="CR29" s="621">
        <v>2158096</v>
      </c>
      <c r="CS29" s="654"/>
      <c r="CT29" s="654"/>
      <c r="CU29" s="654"/>
      <c r="CV29" s="654"/>
      <c r="CW29" s="654"/>
      <c r="CX29" s="654"/>
      <c r="CY29" s="655"/>
      <c r="CZ29" s="626">
        <v>6.5</v>
      </c>
      <c r="DA29" s="652"/>
      <c r="DB29" s="652"/>
      <c r="DC29" s="656"/>
      <c r="DD29" s="630">
        <v>1985406</v>
      </c>
      <c r="DE29" s="654"/>
      <c r="DF29" s="654"/>
      <c r="DG29" s="654"/>
      <c r="DH29" s="654"/>
      <c r="DI29" s="654"/>
      <c r="DJ29" s="654"/>
      <c r="DK29" s="655"/>
      <c r="DL29" s="630">
        <v>1985406</v>
      </c>
      <c r="DM29" s="654"/>
      <c r="DN29" s="654"/>
      <c r="DO29" s="654"/>
      <c r="DP29" s="654"/>
      <c r="DQ29" s="654"/>
      <c r="DR29" s="654"/>
      <c r="DS29" s="654"/>
      <c r="DT29" s="654"/>
      <c r="DU29" s="654"/>
      <c r="DV29" s="655"/>
      <c r="DW29" s="626">
        <v>14.2</v>
      </c>
      <c r="DX29" s="652"/>
      <c r="DY29" s="652"/>
      <c r="DZ29" s="652"/>
      <c r="EA29" s="652"/>
      <c r="EB29" s="652"/>
      <c r="EC29" s="653"/>
    </row>
    <row r="30" spans="2:133" ht="11.25" customHeight="1">
      <c r="B30" s="618" t="s">
        <v>311</v>
      </c>
      <c r="C30" s="619"/>
      <c r="D30" s="619"/>
      <c r="E30" s="619"/>
      <c r="F30" s="619"/>
      <c r="G30" s="619"/>
      <c r="H30" s="619"/>
      <c r="I30" s="619"/>
      <c r="J30" s="619"/>
      <c r="K30" s="619"/>
      <c r="L30" s="619"/>
      <c r="M30" s="619"/>
      <c r="N30" s="619"/>
      <c r="O30" s="619"/>
      <c r="P30" s="619"/>
      <c r="Q30" s="620"/>
      <c r="R30" s="621">
        <v>9119143</v>
      </c>
      <c r="S30" s="622"/>
      <c r="T30" s="622"/>
      <c r="U30" s="622"/>
      <c r="V30" s="622"/>
      <c r="W30" s="622"/>
      <c r="X30" s="622"/>
      <c r="Y30" s="623"/>
      <c r="Z30" s="624">
        <v>27.1</v>
      </c>
      <c r="AA30" s="624"/>
      <c r="AB30" s="624"/>
      <c r="AC30" s="624"/>
      <c r="AD30" s="625" t="s">
        <v>128</v>
      </c>
      <c r="AE30" s="625"/>
      <c r="AF30" s="625"/>
      <c r="AG30" s="625"/>
      <c r="AH30" s="625"/>
      <c r="AI30" s="625"/>
      <c r="AJ30" s="625"/>
      <c r="AK30" s="625"/>
      <c r="AL30" s="626" t="s">
        <v>128</v>
      </c>
      <c r="AM30" s="627"/>
      <c r="AN30" s="627"/>
      <c r="AO30" s="628"/>
      <c r="AP30" s="603" t="s">
        <v>227</v>
      </c>
      <c r="AQ30" s="604"/>
      <c r="AR30" s="604"/>
      <c r="AS30" s="604"/>
      <c r="AT30" s="604"/>
      <c r="AU30" s="604"/>
      <c r="AV30" s="604"/>
      <c r="AW30" s="604"/>
      <c r="AX30" s="604"/>
      <c r="AY30" s="604"/>
      <c r="AZ30" s="604"/>
      <c r="BA30" s="604"/>
      <c r="BB30" s="604"/>
      <c r="BC30" s="604"/>
      <c r="BD30" s="604"/>
      <c r="BE30" s="604"/>
      <c r="BF30" s="605"/>
      <c r="BG30" s="603" t="s">
        <v>312</v>
      </c>
      <c r="BH30" s="663"/>
      <c r="BI30" s="663"/>
      <c r="BJ30" s="663"/>
      <c r="BK30" s="663"/>
      <c r="BL30" s="663"/>
      <c r="BM30" s="663"/>
      <c r="BN30" s="663"/>
      <c r="BO30" s="663"/>
      <c r="BP30" s="663"/>
      <c r="BQ30" s="664"/>
      <c r="BR30" s="603" t="s">
        <v>313</v>
      </c>
      <c r="BS30" s="663"/>
      <c r="BT30" s="663"/>
      <c r="BU30" s="663"/>
      <c r="BV30" s="663"/>
      <c r="BW30" s="663"/>
      <c r="BX30" s="663"/>
      <c r="BY30" s="663"/>
      <c r="BZ30" s="663"/>
      <c r="CA30" s="663"/>
      <c r="CB30" s="664"/>
      <c r="CD30" s="659"/>
      <c r="CE30" s="660"/>
      <c r="CF30" s="618" t="s">
        <v>314</v>
      </c>
      <c r="CG30" s="619"/>
      <c r="CH30" s="619"/>
      <c r="CI30" s="619"/>
      <c r="CJ30" s="619"/>
      <c r="CK30" s="619"/>
      <c r="CL30" s="619"/>
      <c r="CM30" s="619"/>
      <c r="CN30" s="619"/>
      <c r="CO30" s="619"/>
      <c r="CP30" s="619"/>
      <c r="CQ30" s="620"/>
      <c r="CR30" s="621">
        <v>1989683</v>
      </c>
      <c r="CS30" s="622"/>
      <c r="CT30" s="622"/>
      <c r="CU30" s="622"/>
      <c r="CV30" s="622"/>
      <c r="CW30" s="622"/>
      <c r="CX30" s="622"/>
      <c r="CY30" s="623"/>
      <c r="CZ30" s="626">
        <v>6</v>
      </c>
      <c r="DA30" s="652"/>
      <c r="DB30" s="652"/>
      <c r="DC30" s="656"/>
      <c r="DD30" s="630">
        <v>1833672</v>
      </c>
      <c r="DE30" s="622"/>
      <c r="DF30" s="622"/>
      <c r="DG30" s="622"/>
      <c r="DH30" s="622"/>
      <c r="DI30" s="622"/>
      <c r="DJ30" s="622"/>
      <c r="DK30" s="623"/>
      <c r="DL30" s="630">
        <v>1833672</v>
      </c>
      <c r="DM30" s="622"/>
      <c r="DN30" s="622"/>
      <c r="DO30" s="622"/>
      <c r="DP30" s="622"/>
      <c r="DQ30" s="622"/>
      <c r="DR30" s="622"/>
      <c r="DS30" s="622"/>
      <c r="DT30" s="622"/>
      <c r="DU30" s="622"/>
      <c r="DV30" s="623"/>
      <c r="DW30" s="626">
        <v>13.1</v>
      </c>
      <c r="DX30" s="652"/>
      <c r="DY30" s="652"/>
      <c r="DZ30" s="652"/>
      <c r="EA30" s="652"/>
      <c r="EB30" s="652"/>
      <c r="EC30" s="653"/>
    </row>
    <row r="31" spans="2:133" ht="11.25" customHeight="1">
      <c r="B31" s="634" t="s">
        <v>315</v>
      </c>
      <c r="C31" s="635"/>
      <c r="D31" s="635"/>
      <c r="E31" s="635"/>
      <c r="F31" s="635"/>
      <c r="G31" s="635"/>
      <c r="H31" s="635"/>
      <c r="I31" s="635"/>
      <c r="J31" s="635"/>
      <c r="K31" s="635"/>
      <c r="L31" s="635"/>
      <c r="M31" s="635"/>
      <c r="N31" s="635"/>
      <c r="O31" s="635"/>
      <c r="P31" s="635"/>
      <c r="Q31" s="636"/>
      <c r="R31" s="621" t="s">
        <v>128</v>
      </c>
      <c r="S31" s="622"/>
      <c r="T31" s="622"/>
      <c r="U31" s="622"/>
      <c r="V31" s="622"/>
      <c r="W31" s="622"/>
      <c r="X31" s="622"/>
      <c r="Y31" s="623"/>
      <c r="Z31" s="624" t="s">
        <v>128</v>
      </c>
      <c r="AA31" s="624"/>
      <c r="AB31" s="624"/>
      <c r="AC31" s="624"/>
      <c r="AD31" s="625" t="s">
        <v>128</v>
      </c>
      <c r="AE31" s="625"/>
      <c r="AF31" s="625"/>
      <c r="AG31" s="625"/>
      <c r="AH31" s="625"/>
      <c r="AI31" s="625"/>
      <c r="AJ31" s="625"/>
      <c r="AK31" s="625"/>
      <c r="AL31" s="626" t="s">
        <v>238</v>
      </c>
      <c r="AM31" s="627"/>
      <c r="AN31" s="627"/>
      <c r="AO31" s="628"/>
      <c r="AP31" s="667" t="s">
        <v>316</v>
      </c>
      <c r="AQ31" s="668"/>
      <c r="AR31" s="668"/>
      <c r="AS31" s="668"/>
      <c r="AT31" s="673" t="s">
        <v>317</v>
      </c>
      <c r="AU31" s="216"/>
      <c r="AV31" s="216"/>
      <c r="AW31" s="216"/>
      <c r="AX31" s="607" t="s">
        <v>190</v>
      </c>
      <c r="AY31" s="608"/>
      <c r="AZ31" s="608"/>
      <c r="BA31" s="608"/>
      <c r="BB31" s="608"/>
      <c r="BC31" s="608"/>
      <c r="BD31" s="608"/>
      <c r="BE31" s="608"/>
      <c r="BF31" s="609"/>
      <c r="BG31" s="677">
        <v>99.1</v>
      </c>
      <c r="BH31" s="665"/>
      <c r="BI31" s="665"/>
      <c r="BJ31" s="665"/>
      <c r="BK31" s="665"/>
      <c r="BL31" s="665"/>
      <c r="BM31" s="616">
        <v>97.7</v>
      </c>
      <c r="BN31" s="665"/>
      <c r="BO31" s="665"/>
      <c r="BP31" s="665"/>
      <c r="BQ31" s="666"/>
      <c r="BR31" s="677">
        <v>99</v>
      </c>
      <c r="BS31" s="665"/>
      <c r="BT31" s="665"/>
      <c r="BU31" s="665"/>
      <c r="BV31" s="665"/>
      <c r="BW31" s="665"/>
      <c r="BX31" s="616">
        <v>97.4</v>
      </c>
      <c r="BY31" s="665"/>
      <c r="BZ31" s="665"/>
      <c r="CA31" s="665"/>
      <c r="CB31" s="666"/>
      <c r="CD31" s="659"/>
      <c r="CE31" s="660"/>
      <c r="CF31" s="618" t="s">
        <v>318</v>
      </c>
      <c r="CG31" s="619"/>
      <c r="CH31" s="619"/>
      <c r="CI31" s="619"/>
      <c r="CJ31" s="619"/>
      <c r="CK31" s="619"/>
      <c r="CL31" s="619"/>
      <c r="CM31" s="619"/>
      <c r="CN31" s="619"/>
      <c r="CO31" s="619"/>
      <c r="CP31" s="619"/>
      <c r="CQ31" s="620"/>
      <c r="CR31" s="621">
        <v>168413</v>
      </c>
      <c r="CS31" s="654"/>
      <c r="CT31" s="654"/>
      <c r="CU31" s="654"/>
      <c r="CV31" s="654"/>
      <c r="CW31" s="654"/>
      <c r="CX31" s="654"/>
      <c r="CY31" s="655"/>
      <c r="CZ31" s="626">
        <v>0.5</v>
      </c>
      <c r="DA31" s="652"/>
      <c r="DB31" s="652"/>
      <c r="DC31" s="656"/>
      <c r="DD31" s="630">
        <v>151734</v>
      </c>
      <c r="DE31" s="654"/>
      <c r="DF31" s="654"/>
      <c r="DG31" s="654"/>
      <c r="DH31" s="654"/>
      <c r="DI31" s="654"/>
      <c r="DJ31" s="654"/>
      <c r="DK31" s="655"/>
      <c r="DL31" s="630">
        <v>151734</v>
      </c>
      <c r="DM31" s="654"/>
      <c r="DN31" s="654"/>
      <c r="DO31" s="654"/>
      <c r="DP31" s="654"/>
      <c r="DQ31" s="654"/>
      <c r="DR31" s="654"/>
      <c r="DS31" s="654"/>
      <c r="DT31" s="654"/>
      <c r="DU31" s="654"/>
      <c r="DV31" s="655"/>
      <c r="DW31" s="626">
        <v>1.1000000000000001</v>
      </c>
      <c r="DX31" s="652"/>
      <c r="DY31" s="652"/>
      <c r="DZ31" s="652"/>
      <c r="EA31" s="652"/>
      <c r="EB31" s="652"/>
      <c r="EC31" s="653"/>
    </row>
    <row r="32" spans="2:133" ht="11.25" customHeight="1">
      <c r="B32" s="618" t="s">
        <v>319</v>
      </c>
      <c r="C32" s="619"/>
      <c r="D32" s="619"/>
      <c r="E32" s="619"/>
      <c r="F32" s="619"/>
      <c r="G32" s="619"/>
      <c r="H32" s="619"/>
      <c r="I32" s="619"/>
      <c r="J32" s="619"/>
      <c r="K32" s="619"/>
      <c r="L32" s="619"/>
      <c r="M32" s="619"/>
      <c r="N32" s="619"/>
      <c r="O32" s="619"/>
      <c r="P32" s="619"/>
      <c r="Q32" s="620"/>
      <c r="R32" s="621">
        <v>5440393</v>
      </c>
      <c r="S32" s="622"/>
      <c r="T32" s="622"/>
      <c r="U32" s="622"/>
      <c r="V32" s="622"/>
      <c r="W32" s="622"/>
      <c r="X32" s="622"/>
      <c r="Y32" s="623"/>
      <c r="Z32" s="624">
        <v>16.2</v>
      </c>
      <c r="AA32" s="624"/>
      <c r="AB32" s="624"/>
      <c r="AC32" s="624"/>
      <c r="AD32" s="625" t="s">
        <v>128</v>
      </c>
      <c r="AE32" s="625"/>
      <c r="AF32" s="625"/>
      <c r="AG32" s="625"/>
      <c r="AH32" s="625"/>
      <c r="AI32" s="625"/>
      <c r="AJ32" s="625"/>
      <c r="AK32" s="625"/>
      <c r="AL32" s="626" t="s">
        <v>128</v>
      </c>
      <c r="AM32" s="627"/>
      <c r="AN32" s="627"/>
      <c r="AO32" s="628"/>
      <c r="AP32" s="669"/>
      <c r="AQ32" s="670"/>
      <c r="AR32" s="670"/>
      <c r="AS32" s="670"/>
      <c r="AT32" s="674"/>
      <c r="AU32" s="212" t="s">
        <v>320</v>
      </c>
      <c r="AX32" s="618" t="s">
        <v>321</v>
      </c>
      <c r="AY32" s="619"/>
      <c r="AZ32" s="619"/>
      <c r="BA32" s="619"/>
      <c r="BB32" s="619"/>
      <c r="BC32" s="619"/>
      <c r="BD32" s="619"/>
      <c r="BE32" s="619"/>
      <c r="BF32" s="620"/>
      <c r="BG32" s="678">
        <v>98.9</v>
      </c>
      <c r="BH32" s="654"/>
      <c r="BI32" s="654"/>
      <c r="BJ32" s="654"/>
      <c r="BK32" s="654"/>
      <c r="BL32" s="654"/>
      <c r="BM32" s="627">
        <v>97.6</v>
      </c>
      <c r="BN32" s="654"/>
      <c r="BO32" s="654"/>
      <c r="BP32" s="654"/>
      <c r="BQ32" s="676"/>
      <c r="BR32" s="678">
        <v>99.2</v>
      </c>
      <c r="BS32" s="654"/>
      <c r="BT32" s="654"/>
      <c r="BU32" s="654"/>
      <c r="BV32" s="654"/>
      <c r="BW32" s="654"/>
      <c r="BX32" s="627">
        <v>97.9</v>
      </c>
      <c r="BY32" s="654"/>
      <c r="BZ32" s="654"/>
      <c r="CA32" s="654"/>
      <c r="CB32" s="676"/>
      <c r="CD32" s="661"/>
      <c r="CE32" s="662"/>
      <c r="CF32" s="618" t="s">
        <v>322</v>
      </c>
      <c r="CG32" s="619"/>
      <c r="CH32" s="619"/>
      <c r="CI32" s="619"/>
      <c r="CJ32" s="619"/>
      <c r="CK32" s="619"/>
      <c r="CL32" s="619"/>
      <c r="CM32" s="619"/>
      <c r="CN32" s="619"/>
      <c r="CO32" s="619"/>
      <c r="CP32" s="619"/>
      <c r="CQ32" s="620"/>
      <c r="CR32" s="621">
        <v>742</v>
      </c>
      <c r="CS32" s="622"/>
      <c r="CT32" s="622"/>
      <c r="CU32" s="622"/>
      <c r="CV32" s="622"/>
      <c r="CW32" s="622"/>
      <c r="CX32" s="622"/>
      <c r="CY32" s="623"/>
      <c r="CZ32" s="626">
        <v>0</v>
      </c>
      <c r="DA32" s="652"/>
      <c r="DB32" s="652"/>
      <c r="DC32" s="656"/>
      <c r="DD32" s="630">
        <v>742</v>
      </c>
      <c r="DE32" s="622"/>
      <c r="DF32" s="622"/>
      <c r="DG32" s="622"/>
      <c r="DH32" s="622"/>
      <c r="DI32" s="622"/>
      <c r="DJ32" s="622"/>
      <c r="DK32" s="623"/>
      <c r="DL32" s="630">
        <v>742</v>
      </c>
      <c r="DM32" s="622"/>
      <c r="DN32" s="622"/>
      <c r="DO32" s="622"/>
      <c r="DP32" s="622"/>
      <c r="DQ32" s="622"/>
      <c r="DR32" s="622"/>
      <c r="DS32" s="622"/>
      <c r="DT32" s="622"/>
      <c r="DU32" s="622"/>
      <c r="DV32" s="623"/>
      <c r="DW32" s="626">
        <v>0</v>
      </c>
      <c r="DX32" s="652"/>
      <c r="DY32" s="652"/>
      <c r="DZ32" s="652"/>
      <c r="EA32" s="652"/>
      <c r="EB32" s="652"/>
      <c r="EC32" s="653"/>
    </row>
    <row r="33" spans="2:133" ht="11.25" customHeight="1">
      <c r="B33" s="618" t="s">
        <v>323</v>
      </c>
      <c r="C33" s="619"/>
      <c r="D33" s="619"/>
      <c r="E33" s="619"/>
      <c r="F33" s="619"/>
      <c r="G33" s="619"/>
      <c r="H33" s="619"/>
      <c r="I33" s="619"/>
      <c r="J33" s="619"/>
      <c r="K33" s="619"/>
      <c r="L33" s="619"/>
      <c r="M33" s="619"/>
      <c r="N33" s="619"/>
      <c r="O33" s="619"/>
      <c r="P33" s="619"/>
      <c r="Q33" s="620"/>
      <c r="R33" s="621">
        <v>115200</v>
      </c>
      <c r="S33" s="622"/>
      <c r="T33" s="622"/>
      <c r="U33" s="622"/>
      <c r="V33" s="622"/>
      <c r="W33" s="622"/>
      <c r="X33" s="622"/>
      <c r="Y33" s="623"/>
      <c r="Z33" s="624">
        <v>0.3</v>
      </c>
      <c r="AA33" s="624"/>
      <c r="AB33" s="624"/>
      <c r="AC33" s="624"/>
      <c r="AD33" s="625">
        <v>109126</v>
      </c>
      <c r="AE33" s="625"/>
      <c r="AF33" s="625"/>
      <c r="AG33" s="625"/>
      <c r="AH33" s="625"/>
      <c r="AI33" s="625"/>
      <c r="AJ33" s="625"/>
      <c r="AK33" s="625"/>
      <c r="AL33" s="626">
        <v>0.8</v>
      </c>
      <c r="AM33" s="627"/>
      <c r="AN33" s="627"/>
      <c r="AO33" s="628"/>
      <c r="AP33" s="671"/>
      <c r="AQ33" s="672"/>
      <c r="AR33" s="672"/>
      <c r="AS33" s="672"/>
      <c r="AT33" s="675"/>
      <c r="AU33" s="217"/>
      <c r="AV33" s="217"/>
      <c r="AW33" s="217"/>
      <c r="AX33" s="642" t="s">
        <v>324</v>
      </c>
      <c r="AY33" s="643"/>
      <c r="AZ33" s="643"/>
      <c r="BA33" s="643"/>
      <c r="BB33" s="643"/>
      <c r="BC33" s="643"/>
      <c r="BD33" s="643"/>
      <c r="BE33" s="643"/>
      <c r="BF33" s="644"/>
      <c r="BG33" s="679">
        <v>99.2</v>
      </c>
      <c r="BH33" s="680"/>
      <c r="BI33" s="680"/>
      <c r="BJ33" s="680"/>
      <c r="BK33" s="680"/>
      <c r="BL33" s="680"/>
      <c r="BM33" s="681">
        <v>97.6</v>
      </c>
      <c r="BN33" s="680"/>
      <c r="BO33" s="680"/>
      <c r="BP33" s="680"/>
      <c r="BQ33" s="682"/>
      <c r="BR33" s="679">
        <v>98.8</v>
      </c>
      <c r="BS33" s="680"/>
      <c r="BT33" s="680"/>
      <c r="BU33" s="680"/>
      <c r="BV33" s="680"/>
      <c r="BW33" s="680"/>
      <c r="BX33" s="681">
        <v>97</v>
      </c>
      <c r="BY33" s="680"/>
      <c r="BZ33" s="680"/>
      <c r="CA33" s="680"/>
      <c r="CB33" s="682"/>
      <c r="CD33" s="618" t="s">
        <v>325</v>
      </c>
      <c r="CE33" s="619"/>
      <c r="CF33" s="619"/>
      <c r="CG33" s="619"/>
      <c r="CH33" s="619"/>
      <c r="CI33" s="619"/>
      <c r="CJ33" s="619"/>
      <c r="CK33" s="619"/>
      <c r="CL33" s="619"/>
      <c r="CM33" s="619"/>
      <c r="CN33" s="619"/>
      <c r="CO33" s="619"/>
      <c r="CP33" s="619"/>
      <c r="CQ33" s="620"/>
      <c r="CR33" s="621">
        <v>10912367</v>
      </c>
      <c r="CS33" s="654"/>
      <c r="CT33" s="654"/>
      <c r="CU33" s="654"/>
      <c r="CV33" s="654"/>
      <c r="CW33" s="654"/>
      <c r="CX33" s="654"/>
      <c r="CY33" s="655"/>
      <c r="CZ33" s="626">
        <v>32.799999999999997</v>
      </c>
      <c r="DA33" s="652"/>
      <c r="DB33" s="652"/>
      <c r="DC33" s="656"/>
      <c r="DD33" s="630">
        <v>7849439</v>
      </c>
      <c r="DE33" s="654"/>
      <c r="DF33" s="654"/>
      <c r="DG33" s="654"/>
      <c r="DH33" s="654"/>
      <c r="DI33" s="654"/>
      <c r="DJ33" s="654"/>
      <c r="DK33" s="655"/>
      <c r="DL33" s="630">
        <v>4045547</v>
      </c>
      <c r="DM33" s="654"/>
      <c r="DN33" s="654"/>
      <c r="DO33" s="654"/>
      <c r="DP33" s="654"/>
      <c r="DQ33" s="654"/>
      <c r="DR33" s="654"/>
      <c r="DS33" s="654"/>
      <c r="DT33" s="654"/>
      <c r="DU33" s="654"/>
      <c r="DV33" s="655"/>
      <c r="DW33" s="626">
        <v>28.8</v>
      </c>
      <c r="DX33" s="652"/>
      <c r="DY33" s="652"/>
      <c r="DZ33" s="652"/>
      <c r="EA33" s="652"/>
      <c r="EB33" s="652"/>
      <c r="EC33" s="653"/>
    </row>
    <row r="34" spans="2:133" ht="11.25" customHeight="1">
      <c r="B34" s="618" t="s">
        <v>326</v>
      </c>
      <c r="C34" s="619"/>
      <c r="D34" s="619"/>
      <c r="E34" s="619"/>
      <c r="F34" s="619"/>
      <c r="G34" s="619"/>
      <c r="H34" s="619"/>
      <c r="I34" s="619"/>
      <c r="J34" s="619"/>
      <c r="K34" s="619"/>
      <c r="L34" s="619"/>
      <c r="M34" s="619"/>
      <c r="N34" s="619"/>
      <c r="O34" s="619"/>
      <c r="P34" s="619"/>
      <c r="Q34" s="620"/>
      <c r="R34" s="621">
        <v>731798</v>
      </c>
      <c r="S34" s="622"/>
      <c r="T34" s="622"/>
      <c r="U34" s="622"/>
      <c r="V34" s="622"/>
      <c r="W34" s="622"/>
      <c r="X34" s="622"/>
      <c r="Y34" s="623"/>
      <c r="Z34" s="624">
        <v>2.2000000000000002</v>
      </c>
      <c r="AA34" s="624"/>
      <c r="AB34" s="624"/>
      <c r="AC34" s="624"/>
      <c r="AD34" s="625" t="s">
        <v>238</v>
      </c>
      <c r="AE34" s="625"/>
      <c r="AF34" s="625"/>
      <c r="AG34" s="625"/>
      <c r="AH34" s="625"/>
      <c r="AI34" s="625"/>
      <c r="AJ34" s="625"/>
      <c r="AK34" s="625"/>
      <c r="AL34" s="626" t="s">
        <v>238</v>
      </c>
      <c r="AM34" s="627"/>
      <c r="AN34" s="627"/>
      <c r="AO34" s="628"/>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8" t="s">
        <v>327</v>
      </c>
      <c r="CE34" s="619"/>
      <c r="CF34" s="619"/>
      <c r="CG34" s="619"/>
      <c r="CH34" s="619"/>
      <c r="CI34" s="619"/>
      <c r="CJ34" s="619"/>
      <c r="CK34" s="619"/>
      <c r="CL34" s="619"/>
      <c r="CM34" s="619"/>
      <c r="CN34" s="619"/>
      <c r="CO34" s="619"/>
      <c r="CP34" s="619"/>
      <c r="CQ34" s="620"/>
      <c r="CR34" s="621">
        <v>4207056</v>
      </c>
      <c r="CS34" s="622"/>
      <c r="CT34" s="622"/>
      <c r="CU34" s="622"/>
      <c r="CV34" s="622"/>
      <c r="CW34" s="622"/>
      <c r="CX34" s="622"/>
      <c r="CY34" s="623"/>
      <c r="CZ34" s="626">
        <v>12.6</v>
      </c>
      <c r="DA34" s="652"/>
      <c r="DB34" s="652"/>
      <c r="DC34" s="656"/>
      <c r="DD34" s="630">
        <v>2465167</v>
      </c>
      <c r="DE34" s="622"/>
      <c r="DF34" s="622"/>
      <c r="DG34" s="622"/>
      <c r="DH34" s="622"/>
      <c r="DI34" s="622"/>
      <c r="DJ34" s="622"/>
      <c r="DK34" s="623"/>
      <c r="DL34" s="630">
        <v>1491519</v>
      </c>
      <c r="DM34" s="622"/>
      <c r="DN34" s="622"/>
      <c r="DO34" s="622"/>
      <c r="DP34" s="622"/>
      <c r="DQ34" s="622"/>
      <c r="DR34" s="622"/>
      <c r="DS34" s="622"/>
      <c r="DT34" s="622"/>
      <c r="DU34" s="622"/>
      <c r="DV34" s="623"/>
      <c r="DW34" s="626">
        <v>10.6</v>
      </c>
      <c r="DX34" s="652"/>
      <c r="DY34" s="652"/>
      <c r="DZ34" s="652"/>
      <c r="EA34" s="652"/>
      <c r="EB34" s="652"/>
      <c r="EC34" s="653"/>
    </row>
    <row r="35" spans="2:133" ht="11.25" customHeight="1">
      <c r="B35" s="618" t="s">
        <v>328</v>
      </c>
      <c r="C35" s="619"/>
      <c r="D35" s="619"/>
      <c r="E35" s="619"/>
      <c r="F35" s="619"/>
      <c r="G35" s="619"/>
      <c r="H35" s="619"/>
      <c r="I35" s="619"/>
      <c r="J35" s="619"/>
      <c r="K35" s="619"/>
      <c r="L35" s="619"/>
      <c r="M35" s="619"/>
      <c r="N35" s="619"/>
      <c r="O35" s="619"/>
      <c r="P35" s="619"/>
      <c r="Q35" s="620"/>
      <c r="R35" s="621">
        <v>515685</v>
      </c>
      <c r="S35" s="622"/>
      <c r="T35" s="622"/>
      <c r="U35" s="622"/>
      <c r="V35" s="622"/>
      <c r="W35" s="622"/>
      <c r="X35" s="622"/>
      <c r="Y35" s="623"/>
      <c r="Z35" s="624">
        <v>1.5</v>
      </c>
      <c r="AA35" s="624"/>
      <c r="AB35" s="624"/>
      <c r="AC35" s="624"/>
      <c r="AD35" s="625" t="s">
        <v>238</v>
      </c>
      <c r="AE35" s="625"/>
      <c r="AF35" s="625"/>
      <c r="AG35" s="625"/>
      <c r="AH35" s="625"/>
      <c r="AI35" s="625"/>
      <c r="AJ35" s="625"/>
      <c r="AK35" s="625"/>
      <c r="AL35" s="626" t="s">
        <v>128</v>
      </c>
      <c r="AM35" s="627"/>
      <c r="AN35" s="627"/>
      <c r="AO35" s="628"/>
      <c r="AP35" s="220"/>
      <c r="AQ35" s="603" t="s">
        <v>329</v>
      </c>
      <c r="AR35" s="604"/>
      <c r="AS35" s="604"/>
      <c r="AT35" s="604"/>
      <c r="AU35" s="604"/>
      <c r="AV35" s="604"/>
      <c r="AW35" s="604"/>
      <c r="AX35" s="604"/>
      <c r="AY35" s="604"/>
      <c r="AZ35" s="604"/>
      <c r="BA35" s="604"/>
      <c r="BB35" s="604"/>
      <c r="BC35" s="604"/>
      <c r="BD35" s="604"/>
      <c r="BE35" s="604"/>
      <c r="BF35" s="605"/>
      <c r="BG35" s="603" t="s">
        <v>330</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331</v>
      </c>
      <c r="CE35" s="619"/>
      <c r="CF35" s="619"/>
      <c r="CG35" s="619"/>
      <c r="CH35" s="619"/>
      <c r="CI35" s="619"/>
      <c r="CJ35" s="619"/>
      <c r="CK35" s="619"/>
      <c r="CL35" s="619"/>
      <c r="CM35" s="619"/>
      <c r="CN35" s="619"/>
      <c r="CO35" s="619"/>
      <c r="CP35" s="619"/>
      <c r="CQ35" s="620"/>
      <c r="CR35" s="621">
        <v>366146</v>
      </c>
      <c r="CS35" s="654"/>
      <c r="CT35" s="654"/>
      <c r="CU35" s="654"/>
      <c r="CV35" s="654"/>
      <c r="CW35" s="654"/>
      <c r="CX35" s="654"/>
      <c r="CY35" s="655"/>
      <c r="CZ35" s="626">
        <v>1.1000000000000001</v>
      </c>
      <c r="DA35" s="652"/>
      <c r="DB35" s="652"/>
      <c r="DC35" s="656"/>
      <c r="DD35" s="630">
        <v>262295</v>
      </c>
      <c r="DE35" s="654"/>
      <c r="DF35" s="654"/>
      <c r="DG35" s="654"/>
      <c r="DH35" s="654"/>
      <c r="DI35" s="654"/>
      <c r="DJ35" s="654"/>
      <c r="DK35" s="655"/>
      <c r="DL35" s="630">
        <v>220847</v>
      </c>
      <c r="DM35" s="654"/>
      <c r="DN35" s="654"/>
      <c r="DO35" s="654"/>
      <c r="DP35" s="654"/>
      <c r="DQ35" s="654"/>
      <c r="DR35" s="654"/>
      <c r="DS35" s="654"/>
      <c r="DT35" s="654"/>
      <c r="DU35" s="654"/>
      <c r="DV35" s="655"/>
      <c r="DW35" s="626">
        <v>1.6</v>
      </c>
      <c r="DX35" s="652"/>
      <c r="DY35" s="652"/>
      <c r="DZ35" s="652"/>
      <c r="EA35" s="652"/>
      <c r="EB35" s="652"/>
      <c r="EC35" s="653"/>
    </row>
    <row r="36" spans="2:133" ht="11.25" customHeight="1">
      <c r="B36" s="618" t="s">
        <v>332</v>
      </c>
      <c r="C36" s="619"/>
      <c r="D36" s="619"/>
      <c r="E36" s="619"/>
      <c r="F36" s="619"/>
      <c r="G36" s="619"/>
      <c r="H36" s="619"/>
      <c r="I36" s="619"/>
      <c r="J36" s="619"/>
      <c r="K36" s="619"/>
      <c r="L36" s="619"/>
      <c r="M36" s="619"/>
      <c r="N36" s="619"/>
      <c r="O36" s="619"/>
      <c r="P36" s="619"/>
      <c r="Q36" s="620"/>
      <c r="R36" s="621">
        <v>636568</v>
      </c>
      <c r="S36" s="622"/>
      <c r="T36" s="622"/>
      <c r="U36" s="622"/>
      <c r="V36" s="622"/>
      <c r="W36" s="622"/>
      <c r="X36" s="622"/>
      <c r="Y36" s="623"/>
      <c r="Z36" s="624">
        <v>1.9</v>
      </c>
      <c r="AA36" s="624"/>
      <c r="AB36" s="624"/>
      <c r="AC36" s="624"/>
      <c r="AD36" s="625" t="s">
        <v>238</v>
      </c>
      <c r="AE36" s="625"/>
      <c r="AF36" s="625"/>
      <c r="AG36" s="625"/>
      <c r="AH36" s="625"/>
      <c r="AI36" s="625"/>
      <c r="AJ36" s="625"/>
      <c r="AK36" s="625"/>
      <c r="AL36" s="626" t="s">
        <v>238</v>
      </c>
      <c r="AM36" s="627"/>
      <c r="AN36" s="627"/>
      <c r="AO36" s="628"/>
      <c r="AP36" s="220"/>
      <c r="AQ36" s="687" t="s">
        <v>333</v>
      </c>
      <c r="AR36" s="688"/>
      <c r="AS36" s="688"/>
      <c r="AT36" s="688"/>
      <c r="AU36" s="688"/>
      <c r="AV36" s="688"/>
      <c r="AW36" s="688"/>
      <c r="AX36" s="688"/>
      <c r="AY36" s="689"/>
      <c r="AZ36" s="610">
        <v>2589972</v>
      </c>
      <c r="BA36" s="611"/>
      <c r="BB36" s="611"/>
      <c r="BC36" s="611"/>
      <c r="BD36" s="611"/>
      <c r="BE36" s="611"/>
      <c r="BF36" s="683"/>
      <c r="BG36" s="607" t="s">
        <v>334</v>
      </c>
      <c r="BH36" s="608"/>
      <c r="BI36" s="608"/>
      <c r="BJ36" s="608"/>
      <c r="BK36" s="608"/>
      <c r="BL36" s="608"/>
      <c r="BM36" s="608"/>
      <c r="BN36" s="608"/>
      <c r="BO36" s="608"/>
      <c r="BP36" s="608"/>
      <c r="BQ36" s="608"/>
      <c r="BR36" s="608"/>
      <c r="BS36" s="608"/>
      <c r="BT36" s="608"/>
      <c r="BU36" s="609"/>
      <c r="BV36" s="610">
        <v>12223</v>
      </c>
      <c r="BW36" s="611"/>
      <c r="BX36" s="611"/>
      <c r="BY36" s="611"/>
      <c r="BZ36" s="611"/>
      <c r="CA36" s="611"/>
      <c r="CB36" s="683"/>
      <c r="CD36" s="618" t="s">
        <v>335</v>
      </c>
      <c r="CE36" s="619"/>
      <c r="CF36" s="619"/>
      <c r="CG36" s="619"/>
      <c r="CH36" s="619"/>
      <c r="CI36" s="619"/>
      <c r="CJ36" s="619"/>
      <c r="CK36" s="619"/>
      <c r="CL36" s="619"/>
      <c r="CM36" s="619"/>
      <c r="CN36" s="619"/>
      <c r="CO36" s="619"/>
      <c r="CP36" s="619"/>
      <c r="CQ36" s="620"/>
      <c r="CR36" s="621">
        <v>3275632</v>
      </c>
      <c r="CS36" s="622"/>
      <c r="CT36" s="622"/>
      <c r="CU36" s="622"/>
      <c r="CV36" s="622"/>
      <c r="CW36" s="622"/>
      <c r="CX36" s="622"/>
      <c r="CY36" s="623"/>
      <c r="CZ36" s="626">
        <v>9.8000000000000007</v>
      </c>
      <c r="DA36" s="652"/>
      <c r="DB36" s="652"/>
      <c r="DC36" s="656"/>
      <c r="DD36" s="630">
        <v>2440382</v>
      </c>
      <c r="DE36" s="622"/>
      <c r="DF36" s="622"/>
      <c r="DG36" s="622"/>
      <c r="DH36" s="622"/>
      <c r="DI36" s="622"/>
      <c r="DJ36" s="622"/>
      <c r="DK36" s="623"/>
      <c r="DL36" s="630">
        <v>1003240</v>
      </c>
      <c r="DM36" s="622"/>
      <c r="DN36" s="622"/>
      <c r="DO36" s="622"/>
      <c r="DP36" s="622"/>
      <c r="DQ36" s="622"/>
      <c r="DR36" s="622"/>
      <c r="DS36" s="622"/>
      <c r="DT36" s="622"/>
      <c r="DU36" s="622"/>
      <c r="DV36" s="623"/>
      <c r="DW36" s="626">
        <v>7.2</v>
      </c>
      <c r="DX36" s="652"/>
      <c r="DY36" s="652"/>
      <c r="DZ36" s="652"/>
      <c r="EA36" s="652"/>
      <c r="EB36" s="652"/>
      <c r="EC36" s="653"/>
    </row>
    <row r="37" spans="2:133" ht="11.25" customHeight="1">
      <c r="B37" s="618" t="s">
        <v>336</v>
      </c>
      <c r="C37" s="619"/>
      <c r="D37" s="619"/>
      <c r="E37" s="619"/>
      <c r="F37" s="619"/>
      <c r="G37" s="619"/>
      <c r="H37" s="619"/>
      <c r="I37" s="619"/>
      <c r="J37" s="619"/>
      <c r="K37" s="619"/>
      <c r="L37" s="619"/>
      <c r="M37" s="619"/>
      <c r="N37" s="619"/>
      <c r="O37" s="619"/>
      <c r="P37" s="619"/>
      <c r="Q37" s="620"/>
      <c r="R37" s="621">
        <v>718065</v>
      </c>
      <c r="S37" s="622"/>
      <c r="T37" s="622"/>
      <c r="U37" s="622"/>
      <c r="V37" s="622"/>
      <c r="W37" s="622"/>
      <c r="X37" s="622"/>
      <c r="Y37" s="623"/>
      <c r="Z37" s="624">
        <v>2.1</v>
      </c>
      <c r="AA37" s="624"/>
      <c r="AB37" s="624"/>
      <c r="AC37" s="624"/>
      <c r="AD37" s="625">
        <v>183</v>
      </c>
      <c r="AE37" s="625"/>
      <c r="AF37" s="625"/>
      <c r="AG37" s="625"/>
      <c r="AH37" s="625"/>
      <c r="AI37" s="625"/>
      <c r="AJ37" s="625"/>
      <c r="AK37" s="625"/>
      <c r="AL37" s="626">
        <v>0</v>
      </c>
      <c r="AM37" s="627"/>
      <c r="AN37" s="627"/>
      <c r="AO37" s="628"/>
      <c r="AQ37" s="684" t="s">
        <v>337</v>
      </c>
      <c r="AR37" s="685"/>
      <c r="AS37" s="685"/>
      <c r="AT37" s="685"/>
      <c r="AU37" s="685"/>
      <c r="AV37" s="685"/>
      <c r="AW37" s="685"/>
      <c r="AX37" s="685"/>
      <c r="AY37" s="686"/>
      <c r="AZ37" s="621">
        <v>327019</v>
      </c>
      <c r="BA37" s="622"/>
      <c r="BB37" s="622"/>
      <c r="BC37" s="622"/>
      <c r="BD37" s="654"/>
      <c r="BE37" s="654"/>
      <c r="BF37" s="676"/>
      <c r="BG37" s="618" t="s">
        <v>338</v>
      </c>
      <c r="BH37" s="619"/>
      <c r="BI37" s="619"/>
      <c r="BJ37" s="619"/>
      <c r="BK37" s="619"/>
      <c r="BL37" s="619"/>
      <c r="BM37" s="619"/>
      <c r="BN37" s="619"/>
      <c r="BO37" s="619"/>
      <c r="BP37" s="619"/>
      <c r="BQ37" s="619"/>
      <c r="BR37" s="619"/>
      <c r="BS37" s="619"/>
      <c r="BT37" s="619"/>
      <c r="BU37" s="620"/>
      <c r="BV37" s="621">
        <v>-65641</v>
      </c>
      <c r="BW37" s="622"/>
      <c r="BX37" s="622"/>
      <c r="BY37" s="622"/>
      <c r="BZ37" s="622"/>
      <c r="CA37" s="622"/>
      <c r="CB37" s="631"/>
      <c r="CD37" s="618" t="s">
        <v>339</v>
      </c>
      <c r="CE37" s="619"/>
      <c r="CF37" s="619"/>
      <c r="CG37" s="619"/>
      <c r="CH37" s="619"/>
      <c r="CI37" s="619"/>
      <c r="CJ37" s="619"/>
      <c r="CK37" s="619"/>
      <c r="CL37" s="619"/>
      <c r="CM37" s="619"/>
      <c r="CN37" s="619"/>
      <c r="CO37" s="619"/>
      <c r="CP37" s="619"/>
      <c r="CQ37" s="620"/>
      <c r="CR37" s="621">
        <v>664593</v>
      </c>
      <c r="CS37" s="654"/>
      <c r="CT37" s="654"/>
      <c r="CU37" s="654"/>
      <c r="CV37" s="654"/>
      <c r="CW37" s="654"/>
      <c r="CX37" s="654"/>
      <c r="CY37" s="655"/>
      <c r="CZ37" s="626">
        <v>2</v>
      </c>
      <c r="DA37" s="652"/>
      <c r="DB37" s="652"/>
      <c r="DC37" s="656"/>
      <c r="DD37" s="630">
        <v>600105</v>
      </c>
      <c r="DE37" s="654"/>
      <c r="DF37" s="654"/>
      <c r="DG37" s="654"/>
      <c r="DH37" s="654"/>
      <c r="DI37" s="654"/>
      <c r="DJ37" s="654"/>
      <c r="DK37" s="655"/>
      <c r="DL37" s="630">
        <v>467995</v>
      </c>
      <c r="DM37" s="654"/>
      <c r="DN37" s="654"/>
      <c r="DO37" s="654"/>
      <c r="DP37" s="654"/>
      <c r="DQ37" s="654"/>
      <c r="DR37" s="654"/>
      <c r="DS37" s="654"/>
      <c r="DT37" s="654"/>
      <c r="DU37" s="654"/>
      <c r="DV37" s="655"/>
      <c r="DW37" s="626">
        <v>3.3</v>
      </c>
      <c r="DX37" s="652"/>
      <c r="DY37" s="652"/>
      <c r="DZ37" s="652"/>
      <c r="EA37" s="652"/>
      <c r="EB37" s="652"/>
      <c r="EC37" s="653"/>
    </row>
    <row r="38" spans="2:133" ht="11.25" customHeight="1">
      <c r="B38" s="618" t="s">
        <v>340</v>
      </c>
      <c r="C38" s="619"/>
      <c r="D38" s="619"/>
      <c r="E38" s="619"/>
      <c r="F38" s="619"/>
      <c r="G38" s="619"/>
      <c r="H38" s="619"/>
      <c r="I38" s="619"/>
      <c r="J38" s="619"/>
      <c r="K38" s="619"/>
      <c r="L38" s="619"/>
      <c r="M38" s="619"/>
      <c r="N38" s="619"/>
      <c r="O38" s="619"/>
      <c r="P38" s="619"/>
      <c r="Q38" s="620"/>
      <c r="R38" s="621">
        <v>1899375</v>
      </c>
      <c r="S38" s="622"/>
      <c r="T38" s="622"/>
      <c r="U38" s="622"/>
      <c r="V38" s="622"/>
      <c r="W38" s="622"/>
      <c r="X38" s="622"/>
      <c r="Y38" s="623"/>
      <c r="Z38" s="624">
        <v>5.6</v>
      </c>
      <c r="AA38" s="624"/>
      <c r="AB38" s="624"/>
      <c r="AC38" s="624"/>
      <c r="AD38" s="625" t="s">
        <v>238</v>
      </c>
      <c r="AE38" s="625"/>
      <c r="AF38" s="625"/>
      <c r="AG38" s="625"/>
      <c r="AH38" s="625"/>
      <c r="AI38" s="625"/>
      <c r="AJ38" s="625"/>
      <c r="AK38" s="625"/>
      <c r="AL38" s="626" t="s">
        <v>238</v>
      </c>
      <c r="AM38" s="627"/>
      <c r="AN38" s="627"/>
      <c r="AO38" s="628"/>
      <c r="AQ38" s="684" t="s">
        <v>341</v>
      </c>
      <c r="AR38" s="685"/>
      <c r="AS38" s="685"/>
      <c r="AT38" s="685"/>
      <c r="AU38" s="685"/>
      <c r="AV38" s="685"/>
      <c r="AW38" s="685"/>
      <c r="AX38" s="685"/>
      <c r="AY38" s="686"/>
      <c r="AZ38" s="621">
        <v>10336</v>
      </c>
      <c r="BA38" s="622"/>
      <c r="BB38" s="622"/>
      <c r="BC38" s="622"/>
      <c r="BD38" s="654"/>
      <c r="BE38" s="654"/>
      <c r="BF38" s="676"/>
      <c r="BG38" s="618" t="s">
        <v>342</v>
      </c>
      <c r="BH38" s="619"/>
      <c r="BI38" s="619"/>
      <c r="BJ38" s="619"/>
      <c r="BK38" s="619"/>
      <c r="BL38" s="619"/>
      <c r="BM38" s="619"/>
      <c r="BN38" s="619"/>
      <c r="BO38" s="619"/>
      <c r="BP38" s="619"/>
      <c r="BQ38" s="619"/>
      <c r="BR38" s="619"/>
      <c r="BS38" s="619"/>
      <c r="BT38" s="619"/>
      <c r="BU38" s="620"/>
      <c r="BV38" s="621">
        <v>8258</v>
      </c>
      <c r="BW38" s="622"/>
      <c r="BX38" s="622"/>
      <c r="BY38" s="622"/>
      <c r="BZ38" s="622"/>
      <c r="CA38" s="622"/>
      <c r="CB38" s="631"/>
      <c r="CD38" s="618" t="s">
        <v>343</v>
      </c>
      <c r="CE38" s="619"/>
      <c r="CF38" s="619"/>
      <c r="CG38" s="619"/>
      <c r="CH38" s="619"/>
      <c r="CI38" s="619"/>
      <c r="CJ38" s="619"/>
      <c r="CK38" s="619"/>
      <c r="CL38" s="619"/>
      <c r="CM38" s="619"/>
      <c r="CN38" s="619"/>
      <c r="CO38" s="619"/>
      <c r="CP38" s="619"/>
      <c r="CQ38" s="620"/>
      <c r="CR38" s="621">
        <v>2252617</v>
      </c>
      <c r="CS38" s="622"/>
      <c r="CT38" s="622"/>
      <c r="CU38" s="622"/>
      <c r="CV38" s="622"/>
      <c r="CW38" s="622"/>
      <c r="CX38" s="622"/>
      <c r="CY38" s="623"/>
      <c r="CZ38" s="626">
        <v>6.8</v>
      </c>
      <c r="DA38" s="652"/>
      <c r="DB38" s="652"/>
      <c r="DC38" s="656"/>
      <c r="DD38" s="630">
        <v>1880606</v>
      </c>
      <c r="DE38" s="622"/>
      <c r="DF38" s="622"/>
      <c r="DG38" s="622"/>
      <c r="DH38" s="622"/>
      <c r="DI38" s="622"/>
      <c r="DJ38" s="622"/>
      <c r="DK38" s="623"/>
      <c r="DL38" s="630">
        <v>1329041</v>
      </c>
      <c r="DM38" s="622"/>
      <c r="DN38" s="622"/>
      <c r="DO38" s="622"/>
      <c r="DP38" s="622"/>
      <c r="DQ38" s="622"/>
      <c r="DR38" s="622"/>
      <c r="DS38" s="622"/>
      <c r="DT38" s="622"/>
      <c r="DU38" s="622"/>
      <c r="DV38" s="623"/>
      <c r="DW38" s="626">
        <v>9.5</v>
      </c>
      <c r="DX38" s="652"/>
      <c r="DY38" s="652"/>
      <c r="DZ38" s="652"/>
      <c r="EA38" s="652"/>
      <c r="EB38" s="652"/>
      <c r="EC38" s="653"/>
    </row>
    <row r="39" spans="2:133" ht="11.25" customHeight="1">
      <c r="B39" s="618" t="s">
        <v>344</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24" t="s">
        <v>128</v>
      </c>
      <c r="AA39" s="624"/>
      <c r="AB39" s="624"/>
      <c r="AC39" s="624"/>
      <c r="AD39" s="625" t="s">
        <v>238</v>
      </c>
      <c r="AE39" s="625"/>
      <c r="AF39" s="625"/>
      <c r="AG39" s="625"/>
      <c r="AH39" s="625"/>
      <c r="AI39" s="625"/>
      <c r="AJ39" s="625"/>
      <c r="AK39" s="625"/>
      <c r="AL39" s="626" t="s">
        <v>128</v>
      </c>
      <c r="AM39" s="627"/>
      <c r="AN39" s="627"/>
      <c r="AO39" s="628"/>
      <c r="AQ39" s="684" t="s">
        <v>345</v>
      </c>
      <c r="AR39" s="685"/>
      <c r="AS39" s="685"/>
      <c r="AT39" s="685"/>
      <c r="AU39" s="685"/>
      <c r="AV39" s="685"/>
      <c r="AW39" s="685"/>
      <c r="AX39" s="685"/>
      <c r="AY39" s="686"/>
      <c r="AZ39" s="621" t="s">
        <v>128</v>
      </c>
      <c r="BA39" s="622"/>
      <c r="BB39" s="622"/>
      <c r="BC39" s="622"/>
      <c r="BD39" s="654"/>
      <c r="BE39" s="654"/>
      <c r="BF39" s="676"/>
      <c r="BG39" s="618" t="s">
        <v>346</v>
      </c>
      <c r="BH39" s="619"/>
      <c r="BI39" s="619"/>
      <c r="BJ39" s="619"/>
      <c r="BK39" s="619"/>
      <c r="BL39" s="619"/>
      <c r="BM39" s="619"/>
      <c r="BN39" s="619"/>
      <c r="BO39" s="619"/>
      <c r="BP39" s="619"/>
      <c r="BQ39" s="619"/>
      <c r="BR39" s="619"/>
      <c r="BS39" s="619"/>
      <c r="BT39" s="619"/>
      <c r="BU39" s="620"/>
      <c r="BV39" s="621">
        <v>13750</v>
      </c>
      <c r="BW39" s="622"/>
      <c r="BX39" s="622"/>
      <c r="BY39" s="622"/>
      <c r="BZ39" s="622"/>
      <c r="CA39" s="622"/>
      <c r="CB39" s="631"/>
      <c r="CD39" s="618" t="s">
        <v>347</v>
      </c>
      <c r="CE39" s="619"/>
      <c r="CF39" s="619"/>
      <c r="CG39" s="619"/>
      <c r="CH39" s="619"/>
      <c r="CI39" s="619"/>
      <c r="CJ39" s="619"/>
      <c r="CK39" s="619"/>
      <c r="CL39" s="619"/>
      <c r="CM39" s="619"/>
      <c r="CN39" s="619"/>
      <c r="CO39" s="619"/>
      <c r="CP39" s="619"/>
      <c r="CQ39" s="620"/>
      <c r="CR39" s="621">
        <v>810016</v>
      </c>
      <c r="CS39" s="654"/>
      <c r="CT39" s="654"/>
      <c r="CU39" s="654"/>
      <c r="CV39" s="654"/>
      <c r="CW39" s="654"/>
      <c r="CX39" s="654"/>
      <c r="CY39" s="655"/>
      <c r="CZ39" s="626">
        <v>2.4</v>
      </c>
      <c r="DA39" s="652"/>
      <c r="DB39" s="652"/>
      <c r="DC39" s="656"/>
      <c r="DD39" s="630">
        <v>800089</v>
      </c>
      <c r="DE39" s="654"/>
      <c r="DF39" s="654"/>
      <c r="DG39" s="654"/>
      <c r="DH39" s="654"/>
      <c r="DI39" s="654"/>
      <c r="DJ39" s="654"/>
      <c r="DK39" s="655"/>
      <c r="DL39" s="630" t="s">
        <v>128</v>
      </c>
      <c r="DM39" s="654"/>
      <c r="DN39" s="654"/>
      <c r="DO39" s="654"/>
      <c r="DP39" s="654"/>
      <c r="DQ39" s="654"/>
      <c r="DR39" s="654"/>
      <c r="DS39" s="654"/>
      <c r="DT39" s="654"/>
      <c r="DU39" s="654"/>
      <c r="DV39" s="655"/>
      <c r="DW39" s="626" t="s">
        <v>238</v>
      </c>
      <c r="DX39" s="652"/>
      <c r="DY39" s="652"/>
      <c r="DZ39" s="652"/>
      <c r="EA39" s="652"/>
      <c r="EB39" s="652"/>
      <c r="EC39" s="653"/>
    </row>
    <row r="40" spans="2:133" ht="11.25" customHeight="1">
      <c r="B40" s="618" t="s">
        <v>348</v>
      </c>
      <c r="C40" s="619"/>
      <c r="D40" s="619"/>
      <c r="E40" s="619"/>
      <c r="F40" s="619"/>
      <c r="G40" s="619"/>
      <c r="H40" s="619"/>
      <c r="I40" s="619"/>
      <c r="J40" s="619"/>
      <c r="K40" s="619"/>
      <c r="L40" s="619"/>
      <c r="M40" s="619"/>
      <c r="N40" s="619"/>
      <c r="O40" s="619"/>
      <c r="P40" s="619"/>
      <c r="Q40" s="620"/>
      <c r="R40" s="621">
        <v>259675</v>
      </c>
      <c r="S40" s="622"/>
      <c r="T40" s="622"/>
      <c r="U40" s="622"/>
      <c r="V40" s="622"/>
      <c r="W40" s="622"/>
      <c r="X40" s="622"/>
      <c r="Y40" s="623"/>
      <c r="Z40" s="624">
        <v>0.8</v>
      </c>
      <c r="AA40" s="624"/>
      <c r="AB40" s="624"/>
      <c r="AC40" s="624"/>
      <c r="AD40" s="625" t="s">
        <v>238</v>
      </c>
      <c r="AE40" s="625"/>
      <c r="AF40" s="625"/>
      <c r="AG40" s="625"/>
      <c r="AH40" s="625"/>
      <c r="AI40" s="625"/>
      <c r="AJ40" s="625"/>
      <c r="AK40" s="625"/>
      <c r="AL40" s="626" t="s">
        <v>128</v>
      </c>
      <c r="AM40" s="627"/>
      <c r="AN40" s="627"/>
      <c r="AO40" s="628"/>
      <c r="AQ40" s="684" t="s">
        <v>349</v>
      </c>
      <c r="AR40" s="685"/>
      <c r="AS40" s="685"/>
      <c r="AT40" s="685"/>
      <c r="AU40" s="685"/>
      <c r="AV40" s="685"/>
      <c r="AW40" s="685"/>
      <c r="AX40" s="685"/>
      <c r="AY40" s="686"/>
      <c r="AZ40" s="621" t="s">
        <v>128</v>
      </c>
      <c r="BA40" s="622"/>
      <c r="BB40" s="622"/>
      <c r="BC40" s="622"/>
      <c r="BD40" s="654"/>
      <c r="BE40" s="654"/>
      <c r="BF40" s="676"/>
      <c r="BG40" s="669" t="s">
        <v>350</v>
      </c>
      <c r="BH40" s="670"/>
      <c r="BI40" s="670"/>
      <c r="BJ40" s="670"/>
      <c r="BK40" s="670"/>
      <c r="BL40" s="221"/>
      <c r="BM40" s="619" t="s">
        <v>351</v>
      </c>
      <c r="BN40" s="619"/>
      <c r="BO40" s="619"/>
      <c r="BP40" s="619"/>
      <c r="BQ40" s="619"/>
      <c r="BR40" s="619"/>
      <c r="BS40" s="619"/>
      <c r="BT40" s="619"/>
      <c r="BU40" s="620"/>
      <c r="BV40" s="621">
        <v>80</v>
      </c>
      <c r="BW40" s="622"/>
      <c r="BX40" s="622"/>
      <c r="BY40" s="622"/>
      <c r="BZ40" s="622"/>
      <c r="CA40" s="622"/>
      <c r="CB40" s="631"/>
      <c r="CD40" s="618" t="s">
        <v>352</v>
      </c>
      <c r="CE40" s="619"/>
      <c r="CF40" s="619"/>
      <c r="CG40" s="619"/>
      <c r="CH40" s="619"/>
      <c r="CI40" s="619"/>
      <c r="CJ40" s="619"/>
      <c r="CK40" s="619"/>
      <c r="CL40" s="619"/>
      <c r="CM40" s="619"/>
      <c r="CN40" s="619"/>
      <c r="CO40" s="619"/>
      <c r="CP40" s="619"/>
      <c r="CQ40" s="620"/>
      <c r="CR40" s="621">
        <v>900</v>
      </c>
      <c r="CS40" s="622"/>
      <c r="CT40" s="622"/>
      <c r="CU40" s="622"/>
      <c r="CV40" s="622"/>
      <c r="CW40" s="622"/>
      <c r="CX40" s="622"/>
      <c r="CY40" s="623"/>
      <c r="CZ40" s="626">
        <v>0</v>
      </c>
      <c r="DA40" s="652"/>
      <c r="DB40" s="652"/>
      <c r="DC40" s="656"/>
      <c r="DD40" s="630">
        <v>900</v>
      </c>
      <c r="DE40" s="622"/>
      <c r="DF40" s="622"/>
      <c r="DG40" s="622"/>
      <c r="DH40" s="622"/>
      <c r="DI40" s="622"/>
      <c r="DJ40" s="622"/>
      <c r="DK40" s="623"/>
      <c r="DL40" s="630">
        <v>900</v>
      </c>
      <c r="DM40" s="622"/>
      <c r="DN40" s="622"/>
      <c r="DO40" s="622"/>
      <c r="DP40" s="622"/>
      <c r="DQ40" s="622"/>
      <c r="DR40" s="622"/>
      <c r="DS40" s="622"/>
      <c r="DT40" s="622"/>
      <c r="DU40" s="622"/>
      <c r="DV40" s="623"/>
      <c r="DW40" s="626">
        <v>0</v>
      </c>
      <c r="DX40" s="652"/>
      <c r="DY40" s="652"/>
      <c r="DZ40" s="652"/>
      <c r="EA40" s="652"/>
      <c r="EB40" s="652"/>
      <c r="EC40" s="653"/>
    </row>
    <row r="41" spans="2:133" ht="11.25" customHeight="1">
      <c r="B41" s="642" t="s">
        <v>353</v>
      </c>
      <c r="C41" s="643"/>
      <c r="D41" s="643"/>
      <c r="E41" s="643"/>
      <c r="F41" s="643"/>
      <c r="G41" s="643"/>
      <c r="H41" s="643"/>
      <c r="I41" s="643"/>
      <c r="J41" s="643"/>
      <c r="K41" s="643"/>
      <c r="L41" s="643"/>
      <c r="M41" s="643"/>
      <c r="N41" s="643"/>
      <c r="O41" s="643"/>
      <c r="P41" s="643"/>
      <c r="Q41" s="644"/>
      <c r="R41" s="693">
        <v>33668647</v>
      </c>
      <c r="S41" s="694"/>
      <c r="T41" s="694"/>
      <c r="U41" s="694"/>
      <c r="V41" s="694"/>
      <c r="W41" s="694"/>
      <c r="X41" s="694"/>
      <c r="Y41" s="698"/>
      <c r="Z41" s="699">
        <v>100</v>
      </c>
      <c r="AA41" s="699"/>
      <c r="AB41" s="699"/>
      <c r="AC41" s="699"/>
      <c r="AD41" s="700">
        <v>13767792</v>
      </c>
      <c r="AE41" s="700"/>
      <c r="AF41" s="700"/>
      <c r="AG41" s="700"/>
      <c r="AH41" s="700"/>
      <c r="AI41" s="700"/>
      <c r="AJ41" s="700"/>
      <c r="AK41" s="700"/>
      <c r="AL41" s="701">
        <v>100</v>
      </c>
      <c r="AM41" s="681"/>
      <c r="AN41" s="681"/>
      <c r="AO41" s="702"/>
      <c r="AQ41" s="684" t="s">
        <v>354</v>
      </c>
      <c r="AR41" s="685"/>
      <c r="AS41" s="685"/>
      <c r="AT41" s="685"/>
      <c r="AU41" s="685"/>
      <c r="AV41" s="685"/>
      <c r="AW41" s="685"/>
      <c r="AX41" s="685"/>
      <c r="AY41" s="686"/>
      <c r="AZ41" s="621">
        <v>1106330</v>
      </c>
      <c r="BA41" s="622"/>
      <c r="BB41" s="622"/>
      <c r="BC41" s="622"/>
      <c r="BD41" s="654"/>
      <c r="BE41" s="654"/>
      <c r="BF41" s="676"/>
      <c r="BG41" s="669"/>
      <c r="BH41" s="670"/>
      <c r="BI41" s="670"/>
      <c r="BJ41" s="670"/>
      <c r="BK41" s="670"/>
      <c r="BL41" s="221"/>
      <c r="BM41" s="619" t="s">
        <v>355</v>
      </c>
      <c r="BN41" s="619"/>
      <c r="BO41" s="619"/>
      <c r="BP41" s="619"/>
      <c r="BQ41" s="619"/>
      <c r="BR41" s="619"/>
      <c r="BS41" s="619"/>
      <c r="BT41" s="619"/>
      <c r="BU41" s="620"/>
      <c r="BV41" s="621" t="s">
        <v>238</v>
      </c>
      <c r="BW41" s="622"/>
      <c r="BX41" s="622"/>
      <c r="BY41" s="622"/>
      <c r="BZ41" s="622"/>
      <c r="CA41" s="622"/>
      <c r="CB41" s="631"/>
      <c r="CD41" s="618" t="s">
        <v>356</v>
      </c>
      <c r="CE41" s="619"/>
      <c r="CF41" s="619"/>
      <c r="CG41" s="619"/>
      <c r="CH41" s="619"/>
      <c r="CI41" s="619"/>
      <c r="CJ41" s="619"/>
      <c r="CK41" s="619"/>
      <c r="CL41" s="619"/>
      <c r="CM41" s="619"/>
      <c r="CN41" s="619"/>
      <c r="CO41" s="619"/>
      <c r="CP41" s="619"/>
      <c r="CQ41" s="620"/>
      <c r="CR41" s="621" t="s">
        <v>128</v>
      </c>
      <c r="CS41" s="654"/>
      <c r="CT41" s="654"/>
      <c r="CU41" s="654"/>
      <c r="CV41" s="654"/>
      <c r="CW41" s="654"/>
      <c r="CX41" s="654"/>
      <c r="CY41" s="655"/>
      <c r="CZ41" s="626" t="s">
        <v>238</v>
      </c>
      <c r="DA41" s="652"/>
      <c r="DB41" s="652"/>
      <c r="DC41" s="656"/>
      <c r="DD41" s="630" t="s">
        <v>238</v>
      </c>
      <c r="DE41" s="654"/>
      <c r="DF41" s="654"/>
      <c r="DG41" s="654"/>
      <c r="DH41" s="654"/>
      <c r="DI41" s="654"/>
      <c r="DJ41" s="654"/>
      <c r="DK41" s="655"/>
      <c r="DL41" s="704"/>
      <c r="DM41" s="705"/>
      <c r="DN41" s="705"/>
      <c r="DO41" s="705"/>
      <c r="DP41" s="705"/>
      <c r="DQ41" s="705"/>
      <c r="DR41" s="705"/>
      <c r="DS41" s="705"/>
      <c r="DT41" s="705"/>
      <c r="DU41" s="705"/>
      <c r="DV41" s="706"/>
      <c r="DW41" s="695"/>
      <c r="DX41" s="696"/>
      <c r="DY41" s="696"/>
      <c r="DZ41" s="696"/>
      <c r="EA41" s="696"/>
      <c r="EB41" s="696"/>
      <c r="EC41" s="697"/>
    </row>
    <row r="42" spans="2:133" ht="11.25" customHeight="1">
      <c r="AQ42" s="690" t="s">
        <v>357</v>
      </c>
      <c r="AR42" s="691"/>
      <c r="AS42" s="691"/>
      <c r="AT42" s="691"/>
      <c r="AU42" s="691"/>
      <c r="AV42" s="691"/>
      <c r="AW42" s="691"/>
      <c r="AX42" s="691"/>
      <c r="AY42" s="692"/>
      <c r="AZ42" s="693">
        <v>1146287</v>
      </c>
      <c r="BA42" s="694"/>
      <c r="BB42" s="694"/>
      <c r="BC42" s="694"/>
      <c r="BD42" s="680"/>
      <c r="BE42" s="680"/>
      <c r="BF42" s="682"/>
      <c r="BG42" s="671"/>
      <c r="BH42" s="672"/>
      <c r="BI42" s="672"/>
      <c r="BJ42" s="672"/>
      <c r="BK42" s="672"/>
      <c r="BL42" s="222"/>
      <c r="BM42" s="643" t="s">
        <v>358</v>
      </c>
      <c r="BN42" s="643"/>
      <c r="BO42" s="643"/>
      <c r="BP42" s="643"/>
      <c r="BQ42" s="643"/>
      <c r="BR42" s="643"/>
      <c r="BS42" s="643"/>
      <c r="BT42" s="643"/>
      <c r="BU42" s="644"/>
      <c r="BV42" s="693">
        <v>339</v>
      </c>
      <c r="BW42" s="694"/>
      <c r="BX42" s="694"/>
      <c r="BY42" s="694"/>
      <c r="BZ42" s="694"/>
      <c r="CA42" s="694"/>
      <c r="CB42" s="703"/>
      <c r="CD42" s="618" t="s">
        <v>359</v>
      </c>
      <c r="CE42" s="619"/>
      <c r="CF42" s="619"/>
      <c r="CG42" s="619"/>
      <c r="CH42" s="619"/>
      <c r="CI42" s="619"/>
      <c r="CJ42" s="619"/>
      <c r="CK42" s="619"/>
      <c r="CL42" s="619"/>
      <c r="CM42" s="619"/>
      <c r="CN42" s="619"/>
      <c r="CO42" s="619"/>
      <c r="CP42" s="619"/>
      <c r="CQ42" s="620"/>
      <c r="CR42" s="621">
        <v>4583837</v>
      </c>
      <c r="CS42" s="654"/>
      <c r="CT42" s="654"/>
      <c r="CU42" s="654"/>
      <c r="CV42" s="654"/>
      <c r="CW42" s="654"/>
      <c r="CX42" s="654"/>
      <c r="CY42" s="655"/>
      <c r="CZ42" s="626">
        <v>13.8</v>
      </c>
      <c r="DA42" s="652"/>
      <c r="DB42" s="652"/>
      <c r="DC42" s="656"/>
      <c r="DD42" s="630">
        <v>441526</v>
      </c>
      <c r="DE42" s="654"/>
      <c r="DF42" s="654"/>
      <c r="DG42" s="654"/>
      <c r="DH42" s="654"/>
      <c r="DI42" s="654"/>
      <c r="DJ42" s="654"/>
      <c r="DK42" s="655"/>
      <c r="DL42" s="704"/>
      <c r="DM42" s="705"/>
      <c r="DN42" s="705"/>
      <c r="DO42" s="705"/>
      <c r="DP42" s="705"/>
      <c r="DQ42" s="705"/>
      <c r="DR42" s="705"/>
      <c r="DS42" s="705"/>
      <c r="DT42" s="705"/>
      <c r="DU42" s="705"/>
      <c r="DV42" s="706"/>
      <c r="DW42" s="695"/>
      <c r="DX42" s="696"/>
      <c r="DY42" s="696"/>
      <c r="DZ42" s="696"/>
      <c r="EA42" s="696"/>
      <c r="EB42" s="696"/>
      <c r="EC42" s="697"/>
    </row>
    <row r="43" spans="2:133" ht="11.25" customHeight="1">
      <c r="B43" s="212" t="s">
        <v>360</v>
      </c>
      <c r="CD43" s="618" t="s">
        <v>361</v>
      </c>
      <c r="CE43" s="619"/>
      <c r="CF43" s="619"/>
      <c r="CG43" s="619"/>
      <c r="CH43" s="619"/>
      <c r="CI43" s="619"/>
      <c r="CJ43" s="619"/>
      <c r="CK43" s="619"/>
      <c r="CL43" s="619"/>
      <c r="CM43" s="619"/>
      <c r="CN43" s="619"/>
      <c r="CO43" s="619"/>
      <c r="CP43" s="619"/>
      <c r="CQ43" s="620"/>
      <c r="CR43" s="621">
        <v>133985</v>
      </c>
      <c r="CS43" s="654"/>
      <c r="CT43" s="654"/>
      <c r="CU43" s="654"/>
      <c r="CV43" s="654"/>
      <c r="CW43" s="654"/>
      <c r="CX43" s="654"/>
      <c r="CY43" s="655"/>
      <c r="CZ43" s="626">
        <v>0.4</v>
      </c>
      <c r="DA43" s="652"/>
      <c r="DB43" s="652"/>
      <c r="DC43" s="656"/>
      <c r="DD43" s="630">
        <v>133985</v>
      </c>
      <c r="DE43" s="654"/>
      <c r="DF43" s="654"/>
      <c r="DG43" s="654"/>
      <c r="DH43" s="654"/>
      <c r="DI43" s="654"/>
      <c r="DJ43" s="654"/>
      <c r="DK43" s="655"/>
      <c r="DL43" s="704"/>
      <c r="DM43" s="705"/>
      <c r="DN43" s="705"/>
      <c r="DO43" s="705"/>
      <c r="DP43" s="705"/>
      <c r="DQ43" s="705"/>
      <c r="DR43" s="705"/>
      <c r="DS43" s="705"/>
      <c r="DT43" s="705"/>
      <c r="DU43" s="705"/>
      <c r="DV43" s="706"/>
      <c r="DW43" s="695"/>
      <c r="DX43" s="696"/>
      <c r="DY43" s="696"/>
      <c r="DZ43" s="696"/>
      <c r="EA43" s="696"/>
      <c r="EB43" s="696"/>
      <c r="EC43" s="697"/>
    </row>
    <row r="44" spans="2:133" ht="11.25" customHeight="1">
      <c r="B44" s="707" t="s">
        <v>362</v>
      </c>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c r="BA44" s="707"/>
      <c r="BB44" s="707"/>
      <c r="BC44" s="707"/>
      <c r="BD44" s="707"/>
      <c r="BE44" s="707"/>
      <c r="BF44" s="707"/>
      <c r="BG44" s="707"/>
      <c r="BH44" s="707"/>
      <c r="BI44" s="707"/>
      <c r="BJ44" s="707"/>
      <c r="BK44" s="707"/>
      <c r="BL44" s="707"/>
      <c r="BM44" s="707"/>
      <c r="BN44" s="707"/>
      <c r="BO44" s="707"/>
      <c r="BP44" s="707"/>
      <c r="BQ44" s="707"/>
      <c r="BR44" s="707"/>
      <c r="BS44" s="707"/>
      <c r="BT44" s="707"/>
      <c r="BU44" s="707"/>
      <c r="BV44" s="707"/>
      <c r="BW44" s="707"/>
      <c r="BX44" s="707"/>
      <c r="BY44" s="707"/>
      <c r="BZ44" s="707"/>
      <c r="CA44" s="707"/>
      <c r="CB44" s="707"/>
      <c r="CC44" s="708"/>
      <c r="CD44" s="657" t="s">
        <v>309</v>
      </c>
      <c r="CE44" s="658"/>
      <c r="CF44" s="618" t="s">
        <v>363</v>
      </c>
      <c r="CG44" s="619"/>
      <c r="CH44" s="619"/>
      <c r="CI44" s="619"/>
      <c r="CJ44" s="619"/>
      <c r="CK44" s="619"/>
      <c r="CL44" s="619"/>
      <c r="CM44" s="619"/>
      <c r="CN44" s="619"/>
      <c r="CO44" s="619"/>
      <c r="CP44" s="619"/>
      <c r="CQ44" s="620"/>
      <c r="CR44" s="621">
        <v>4534780</v>
      </c>
      <c r="CS44" s="622"/>
      <c r="CT44" s="622"/>
      <c r="CU44" s="622"/>
      <c r="CV44" s="622"/>
      <c r="CW44" s="622"/>
      <c r="CX44" s="622"/>
      <c r="CY44" s="623"/>
      <c r="CZ44" s="626">
        <v>13.6</v>
      </c>
      <c r="DA44" s="627"/>
      <c r="DB44" s="627"/>
      <c r="DC44" s="633"/>
      <c r="DD44" s="630">
        <v>422669</v>
      </c>
      <c r="DE44" s="622"/>
      <c r="DF44" s="622"/>
      <c r="DG44" s="622"/>
      <c r="DH44" s="622"/>
      <c r="DI44" s="622"/>
      <c r="DJ44" s="622"/>
      <c r="DK44" s="623"/>
      <c r="DL44" s="704"/>
      <c r="DM44" s="705"/>
      <c r="DN44" s="705"/>
      <c r="DO44" s="705"/>
      <c r="DP44" s="705"/>
      <c r="DQ44" s="705"/>
      <c r="DR44" s="705"/>
      <c r="DS44" s="705"/>
      <c r="DT44" s="705"/>
      <c r="DU44" s="705"/>
      <c r="DV44" s="706"/>
      <c r="DW44" s="695"/>
      <c r="DX44" s="696"/>
      <c r="DY44" s="696"/>
      <c r="DZ44" s="696"/>
      <c r="EA44" s="696"/>
      <c r="EB44" s="696"/>
      <c r="EC44" s="697"/>
    </row>
    <row r="45" spans="2:133" ht="11.25" customHeight="1">
      <c r="B45" s="707" t="s">
        <v>364</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707"/>
      <c r="BE45" s="707"/>
      <c r="BF45" s="707"/>
      <c r="BG45" s="707"/>
      <c r="BH45" s="707"/>
      <c r="BI45" s="707"/>
      <c r="BJ45" s="707"/>
      <c r="BK45" s="707"/>
      <c r="BL45" s="707"/>
      <c r="BM45" s="707"/>
      <c r="BN45" s="707"/>
      <c r="BO45" s="707"/>
      <c r="BP45" s="707"/>
      <c r="BQ45" s="707"/>
      <c r="BR45" s="707"/>
      <c r="BS45" s="707"/>
      <c r="BT45" s="707"/>
      <c r="BU45" s="707"/>
      <c r="BV45" s="707"/>
      <c r="BW45" s="707"/>
      <c r="BX45" s="707"/>
      <c r="BY45" s="707"/>
      <c r="BZ45" s="707"/>
      <c r="CA45" s="707"/>
      <c r="CB45" s="707"/>
      <c r="CC45" s="708"/>
      <c r="CD45" s="659"/>
      <c r="CE45" s="660"/>
      <c r="CF45" s="618" t="s">
        <v>365</v>
      </c>
      <c r="CG45" s="619"/>
      <c r="CH45" s="619"/>
      <c r="CI45" s="619"/>
      <c r="CJ45" s="619"/>
      <c r="CK45" s="619"/>
      <c r="CL45" s="619"/>
      <c r="CM45" s="619"/>
      <c r="CN45" s="619"/>
      <c r="CO45" s="619"/>
      <c r="CP45" s="619"/>
      <c r="CQ45" s="620"/>
      <c r="CR45" s="621">
        <v>3336510</v>
      </c>
      <c r="CS45" s="654"/>
      <c r="CT45" s="654"/>
      <c r="CU45" s="654"/>
      <c r="CV45" s="654"/>
      <c r="CW45" s="654"/>
      <c r="CX45" s="654"/>
      <c r="CY45" s="655"/>
      <c r="CZ45" s="626">
        <v>10</v>
      </c>
      <c r="DA45" s="652"/>
      <c r="DB45" s="652"/>
      <c r="DC45" s="656"/>
      <c r="DD45" s="630">
        <v>189276</v>
      </c>
      <c r="DE45" s="654"/>
      <c r="DF45" s="654"/>
      <c r="DG45" s="654"/>
      <c r="DH45" s="654"/>
      <c r="DI45" s="654"/>
      <c r="DJ45" s="654"/>
      <c r="DK45" s="655"/>
      <c r="DL45" s="704"/>
      <c r="DM45" s="705"/>
      <c r="DN45" s="705"/>
      <c r="DO45" s="705"/>
      <c r="DP45" s="705"/>
      <c r="DQ45" s="705"/>
      <c r="DR45" s="705"/>
      <c r="DS45" s="705"/>
      <c r="DT45" s="705"/>
      <c r="DU45" s="705"/>
      <c r="DV45" s="706"/>
      <c r="DW45" s="695"/>
      <c r="DX45" s="696"/>
      <c r="DY45" s="696"/>
      <c r="DZ45" s="696"/>
      <c r="EA45" s="696"/>
      <c r="EB45" s="696"/>
      <c r="EC45" s="697"/>
    </row>
    <row r="46" spans="2:133" ht="11.25" customHeight="1">
      <c r="B46" s="223"/>
      <c r="CD46" s="659"/>
      <c r="CE46" s="660"/>
      <c r="CF46" s="618" t="s">
        <v>366</v>
      </c>
      <c r="CG46" s="619"/>
      <c r="CH46" s="619"/>
      <c r="CI46" s="619"/>
      <c r="CJ46" s="619"/>
      <c r="CK46" s="619"/>
      <c r="CL46" s="619"/>
      <c r="CM46" s="619"/>
      <c r="CN46" s="619"/>
      <c r="CO46" s="619"/>
      <c r="CP46" s="619"/>
      <c r="CQ46" s="620"/>
      <c r="CR46" s="621">
        <v>1198270</v>
      </c>
      <c r="CS46" s="622"/>
      <c r="CT46" s="622"/>
      <c r="CU46" s="622"/>
      <c r="CV46" s="622"/>
      <c r="CW46" s="622"/>
      <c r="CX46" s="622"/>
      <c r="CY46" s="623"/>
      <c r="CZ46" s="626">
        <v>3.6</v>
      </c>
      <c r="DA46" s="627"/>
      <c r="DB46" s="627"/>
      <c r="DC46" s="633"/>
      <c r="DD46" s="630">
        <v>233393</v>
      </c>
      <c r="DE46" s="622"/>
      <c r="DF46" s="622"/>
      <c r="DG46" s="622"/>
      <c r="DH46" s="622"/>
      <c r="DI46" s="622"/>
      <c r="DJ46" s="622"/>
      <c r="DK46" s="623"/>
      <c r="DL46" s="704"/>
      <c r="DM46" s="705"/>
      <c r="DN46" s="705"/>
      <c r="DO46" s="705"/>
      <c r="DP46" s="705"/>
      <c r="DQ46" s="705"/>
      <c r="DR46" s="705"/>
      <c r="DS46" s="705"/>
      <c r="DT46" s="705"/>
      <c r="DU46" s="705"/>
      <c r="DV46" s="706"/>
      <c r="DW46" s="695"/>
      <c r="DX46" s="696"/>
      <c r="DY46" s="696"/>
      <c r="DZ46" s="696"/>
      <c r="EA46" s="696"/>
      <c r="EB46" s="696"/>
      <c r="EC46" s="697"/>
    </row>
    <row r="47" spans="2:133" ht="11.25" customHeight="1">
      <c r="B47" s="223"/>
      <c r="CD47" s="659"/>
      <c r="CE47" s="660"/>
      <c r="CF47" s="618" t="s">
        <v>367</v>
      </c>
      <c r="CG47" s="619"/>
      <c r="CH47" s="619"/>
      <c r="CI47" s="619"/>
      <c r="CJ47" s="619"/>
      <c r="CK47" s="619"/>
      <c r="CL47" s="619"/>
      <c r="CM47" s="619"/>
      <c r="CN47" s="619"/>
      <c r="CO47" s="619"/>
      <c r="CP47" s="619"/>
      <c r="CQ47" s="620"/>
      <c r="CR47" s="621">
        <v>49057</v>
      </c>
      <c r="CS47" s="654"/>
      <c r="CT47" s="654"/>
      <c r="CU47" s="654"/>
      <c r="CV47" s="654"/>
      <c r="CW47" s="654"/>
      <c r="CX47" s="654"/>
      <c r="CY47" s="655"/>
      <c r="CZ47" s="626">
        <v>0.1</v>
      </c>
      <c r="DA47" s="652"/>
      <c r="DB47" s="652"/>
      <c r="DC47" s="656"/>
      <c r="DD47" s="630">
        <v>18857</v>
      </c>
      <c r="DE47" s="654"/>
      <c r="DF47" s="654"/>
      <c r="DG47" s="654"/>
      <c r="DH47" s="654"/>
      <c r="DI47" s="654"/>
      <c r="DJ47" s="654"/>
      <c r="DK47" s="655"/>
      <c r="DL47" s="704"/>
      <c r="DM47" s="705"/>
      <c r="DN47" s="705"/>
      <c r="DO47" s="705"/>
      <c r="DP47" s="705"/>
      <c r="DQ47" s="705"/>
      <c r="DR47" s="705"/>
      <c r="DS47" s="705"/>
      <c r="DT47" s="705"/>
      <c r="DU47" s="705"/>
      <c r="DV47" s="706"/>
      <c r="DW47" s="695"/>
      <c r="DX47" s="696"/>
      <c r="DY47" s="696"/>
      <c r="DZ47" s="696"/>
      <c r="EA47" s="696"/>
      <c r="EB47" s="696"/>
      <c r="EC47" s="697"/>
    </row>
    <row r="48" spans="2:133">
      <c r="B48" s="223"/>
      <c r="CD48" s="661"/>
      <c r="CE48" s="662"/>
      <c r="CF48" s="618" t="s">
        <v>368</v>
      </c>
      <c r="CG48" s="619"/>
      <c r="CH48" s="619"/>
      <c r="CI48" s="619"/>
      <c r="CJ48" s="619"/>
      <c r="CK48" s="619"/>
      <c r="CL48" s="619"/>
      <c r="CM48" s="619"/>
      <c r="CN48" s="619"/>
      <c r="CO48" s="619"/>
      <c r="CP48" s="619"/>
      <c r="CQ48" s="620"/>
      <c r="CR48" s="621" t="s">
        <v>238</v>
      </c>
      <c r="CS48" s="622"/>
      <c r="CT48" s="622"/>
      <c r="CU48" s="622"/>
      <c r="CV48" s="622"/>
      <c r="CW48" s="622"/>
      <c r="CX48" s="622"/>
      <c r="CY48" s="623"/>
      <c r="CZ48" s="626" t="s">
        <v>128</v>
      </c>
      <c r="DA48" s="627"/>
      <c r="DB48" s="627"/>
      <c r="DC48" s="633"/>
      <c r="DD48" s="630" t="s">
        <v>128</v>
      </c>
      <c r="DE48" s="622"/>
      <c r="DF48" s="622"/>
      <c r="DG48" s="622"/>
      <c r="DH48" s="622"/>
      <c r="DI48" s="622"/>
      <c r="DJ48" s="622"/>
      <c r="DK48" s="623"/>
      <c r="DL48" s="704"/>
      <c r="DM48" s="705"/>
      <c r="DN48" s="705"/>
      <c r="DO48" s="705"/>
      <c r="DP48" s="705"/>
      <c r="DQ48" s="705"/>
      <c r="DR48" s="705"/>
      <c r="DS48" s="705"/>
      <c r="DT48" s="705"/>
      <c r="DU48" s="705"/>
      <c r="DV48" s="706"/>
      <c r="DW48" s="695"/>
      <c r="DX48" s="696"/>
      <c r="DY48" s="696"/>
      <c r="DZ48" s="696"/>
      <c r="EA48" s="696"/>
      <c r="EB48" s="696"/>
      <c r="EC48" s="697"/>
    </row>
    <row r="49" spans="2:133" ht="11.25" customHeight="1">
      <c r="B49" s="223"/>
      <c r="CD49" s="642" t="s">
        <v>369</v>
      </c>
      <c r="CE49" s="643"/>
      <c r="CF49" s="643"/>
      <c r="CG49" s="643"/>
      <c r="CH49" s="643"/>
      <c r="CI49" s="643"/>
      <c r="CJ49" s="643"/>
      <c r="CK49" s="643"/>
      <c r="CL49" s="643"/>
      <c r="CM49" s="643"/>
      <c r="CN49" s="643"/>
      <c r="CO49" s="643"/>
      <c r="CP49" s="643"/>
      <c r="CQ49" s="644"/>
      <c r="CR49" s="693">
        <v>33310694</v>
      </c>
      <c r="CS49" s="680"/>
      <c r="CT49" s="680"/>
      <c r="CU49" s="680"/>
      <c r="CV49" s="680"/>
      <c r="CW49" s="680"/>
      <c r="CX49" s="680"/>
      <c r="CY49" s="709"/>
      <c r="CZ49" s="701">
        <v>100</v>
      </c>
      <c r="DA49" s="710"/>
      <c r="DB49" s="710"/>
      <c r="DC49" s="711"/>
      <c r="DD49" s="712">
        <v>16727533</v>
      </c>
      <c r="DE49" s="680"/>
      <c r="DF49" s="680"/>
      <c r="DG49" s="680"/>
      <c r="DH49" s="680"/>
      <c r="DI49" s="680"/>
      <c r="DJ49" s="680"/>
      <c r="DK49" s="709"/>
      <c r="DL49" s="713"/>
      <c r="DM49" s="714"/>
      <c r="DN49" s="714"/>
      <c r="DO49" s="714"/>
      <c r="DP49" s="714"/>
      <c r="DQ49" s="714"/>
      <c r="DR49" s="714"/>
      <c r="DS49" s="714"/>
      <c r="DT49" s="714"/>
      <c r="DU49" s="714"/>
      <c r="DV49" s="715"/>
      <c r="DW49" s="716"/>
      <c r="DX49" s="717"/>
      <c r="DY49" s="717"/>
      <c r="DZ49" s="717"/>
      <c r="EA49" s="717"/>
      <c r="EB49" s="717"/>
      <c r="EC49" s="718"/>
    </row>
  </sheetData>
  <sheetProtection algorithmName="SHA-512" hashValue="7BEIawEo+bf9JwCgUpb1YAaDq1jJ9eVF04DKgA18Q1TTyThdKHP9don25zECWqz+TAi3mz6h61A0opUvLy+zYQ==" saltValue="se3pO3hQWAfKRH4j8CyR0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9" customWidth="1"/>
    <col min="131" max="131" width="1.625" style="229" customWidth="1"/>
    <col min="132" max="16384" width="9" style="229" hidden="1"/>
  </cols>
  <sheetData>
    <row r="1" spans="1:131" ht="11.25" customHeight="1" thickBot="1">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c r="A2" s="719" t="s">
        <v>370</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0" t="s">
        <v>371</v>
      </c>
      <c r="DK2" s="721"/>
      <c r="DL2" s="721"/>
      <c r="DM2" s="721"/>
      <c r="DN2" s="721"/>
      <c r="DO2" s="722"/>
      <c r="DP2" s="226"/>
      <c r="DQ2" s="720" t="s">
        <v>372</v>
      </c>
      <c r="DR2" s="721"/>
      <c r="DS2" s="721"/>
      <c r="DT2" s="721"/>
      <c r="DU2" s="721"/>
      <c r="DV2" s="721"/>
      <c r="DW2" s="721"/>
      <c r="DX2" s="721"/>
      <c r="DY2" s="721"/>
      <c r="DZ2" s="722"/>
      <c r="EA2" s="228"/>
    </row>
    <row r="3" spans="1:131" ht="11.2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c r="A4" s="723" t="s">
        <v>373</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230"/>
      <c r="BA4" s="230"/>
      <c r="BB4" s="230"/>
      <c r="BC4" s="230"/>
      <c r="BD4" s="230"/>
      <c r="BE4" s="231"/>
      <c r="BF4" s="231"/>
      <c r="BG4" s="231"/>
      <c r="BH4" s="231"/>
      <c r="BI4" s="231"/>
      <c r="BJ4" s="231"/>
      <c r="BK4" s="231"/>
      <c r="BL4" s="231"/>
      <c r="BM4" s="231"/>
      <c r="BN4" s="231"/>
      <c r="BO4" s="231"/>
      <c r="BP4" s="231"/>
      <c r="BQ4" s="724" t="s">
        <v>374</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232"/>
    </row>
    <row r="5" spans="1:131" s="233" customFormat="1" ht="26.25" customHeight="1">
      <c r="A5" s="725" t="s">
        <v>375</v>
      </c>
      <c r="B5" s="726"/>
      <c r="C5" s="726"/>
      <c r="D5" s="726"/>
      <c r="E5" s="726"/>
      <c r="F5" s="726"/>
      <c r="G5" s="726"/>
      <c r="H5" s="726"/>
      <c r="I5" s="726"/>
      <c r="J5" s="726"/>
      <c r="K5" s="726"/>
      <c r="L5" s="726"/>
      <c r="M5" s="726"/>
      <c r="N5" s="726"/>
      <c r="O5" s="726"/>
      <c r="P5" s="727"/>
      <c r="Q5" s="731" t="s">
        <v>376</v>
      </c>
      <c r="R5" s="732"/>
      <c r="S5" s="732"/>
      <c r="T5" s="732"/>
      <c r="U5" s="733"/>
      <c r="V5" s="731" t="s">
        <v>377</v>
      </c>
      <c r="W5" s="732"/>
      <c r="X5" s="732"/>
      <c r="Y5" s="732"/>
      <c r="Z5" s="733"/>
      <c r="AA5" s="731" t="s">
        <v>378</v>
      </c>
      <c r="AB5" s="732"/>
      <c r="AC5" s="732"/>
      <c r="AD5" s="732"/>
      <c r="AE5" s="732"/>
      <c r="AF5" s="737" t="s">
        <v>379</v>
      </c>
      <c r="AG5" s="732"/>
      <c r="AH5" s="732"/>
      <c r="AI5" s="732"/>
      <c r="AJ5" s="738"/>
      <c r="AK5" s="732" t="s">
        <v>380</v>
      </c>
      <c r="AL5" s="732"/>
      <c r="AM5" s="732"/>
      <c r="AN5" s="732"/>
      <c r="AO5" s="733"/>
      <c r="AP5" s="731" t="s">
        <v>381</v>
      </c>
      <c r="AQ5" s="732"/>
      <c r="AR5" s="732"/>
      <c r="AS5" s="732"/>
      <c r="AT5" s="733"/>
      <c r="AU5" s="731" t="s">
        <v>382</v>
      </c>
      <c r="AV5" s="732"/>
      <c r="AW5" s="732"/>
      <c r="AX5" s="732"/>
      <c r="AY5" s="738"/>
      <c r="AZ5" s="230"/>
      <c r="BA5" s="230"/>
      <c r="BB5" s="230"/>
      <c r="BC5" s="230"/>
      <c r="BD5" s="230"/>
      <c r="BE5" s="231"/>
      <c r="BF5" s="231"/>
      <c r="BG5" s="231"/>
      <c r="BH5" s="231"/>
      <c r="BI5" s="231"/>
      <c r="BJ5" s="231"/>
      <c r="BK5" s="231"/>
      <c r="BL5" s="231"/>
      <c r="BM5" s="231"/>
      <c r="BN5" s="231"/>
      <c r="BO5" s="231"/>
      <c r="BP5" s="231"/>
      <c r="BQ5" s="725" t="s">
        <v>383</v>
      </c>
      <c r="BR5" s="726"/>
      <c r="BS5" s="726"/>
      <c r="BT5" s="726"/>
      <c r="BU5" s="726"/>
      <c r="BV5" s="726"/>
      <c r="BW5" s="726"/>
      <c r="BX5" s="726"/>
      <c r="BY5" s="726"/>
      <c r="BZ5" s="726"/>
      <c r="CA5" s="726"/>
      <c r="CB5" s="726"/>
      <c r="CC5" s="726"/>
      <c r="CD5" s="726"/>
      <c r="CE5" s="726"/>
      <c r="CF5" s="726"/>
      <c r="CG5" s="727"/>
      <c r="CH5" s="731" t="s">
        <v>384</v>
      </c>
      <c r="CI5" s="732"/>
      <c r="CJ5" s="732"/>
      <c r="CK5" s="732"/>
      <c r="CL5" s="733"/>
      <c r="CM5" s="731" t="s">
        <v>385</v>
      </c>
      <c r="CN5" s="732"/>
      <c r="CO5" s="732"/>
      <c r="CP5" s="732"/>
      <c r="CQ5" s="733"/>
      <c r="CR5" s="731" t="s">
        <v>386</v>
      </c>
      <c r="CS5" s="732"/>
      <c r="CT5" s="732"/>
      <c r="CU5" s="732"/>
      <c r="CV5" s="733"/>
      <c r="CW5" s="731" t="s">
        <v>387</v>
      </c>
      <c r="CX5" s="732"/>
      <c r="CY5" s="732"/>
      <c r="CZ5" s="732"/>
      <c r="DA5" s="733"/>
      <c r="DB5" s="731" t="s">
        <v>388</v>
      </c>
      <c r="DC5" s="732"/>
      <c r="DD5" s="732"/>
      <c r="DE5" s="732"/>
      <c r="DF5" s="733"/>
      <c r="DG5" s="761" t="s">
        <v>389</v>
      </c>
      <c r="DH5" s="762"/>
      <c r="DI5" s="762"/>
      <c r="DJ5" s="762"/>
      <c r="DK5" s="763"/>
      <c r="DL5" s="761" t="s">
        <v>390</v>
      </c>
      <c r="DM5" s="762"/>
      <c r="DN5" s="762"/>
      <c r="DO5" s="762"/>
      <c r="DP5" s="763"/>
      <c r="DQ5" s="731" t="s">
        <v>391</v>
      </c>
      <c r="DR5" s="732"/>
      <c r="DS5" s="732"/>
      <c r="DT5" s="732"/>
      <c r="DU5" s="733"/>
      <c r="DV5" s="731" t="s">
        <v>382</v>
      </c>
      <c r="DW5" s="732"/>
      <c r="DX5" s="732"/>
      <c r="DY5" s="732"/>
      <c r="DZ5" s="738"/>
      <c r="EA5" s="232"/>
    </row>
    <row r="6" spans="1:131" s="233" customFormat="1" ht="26.25" customHeight="1" thickBot="1">
      <c r="A6" s="728"/>
      <c r="B6" s="729"/>
      <c r="C6" s="729"/>
      <c r="D6" s="729"/>
      <c r="E6" s="729"/>
      <c r="F6" s="729"/>
      <c r="G6" s="729"/>
      <c r="H6" s="729"/>
      <c r="I6" s="729"/>
      <c r="J6" s="729"/>
      <c r="K6" s="729"/>
      <c r="L6" s="729"/>
      <c r="M6" s="729"/>
      <c r="N6" s="729"/>
      <c r="O6" s="729"/>
      <c r="P6" s="730"/>
      <c r="Q6" s="734"/>
      <c r="R6" s="735"/>
      <c r="S6" s="735"/>
      <c r="T6" s="735"/>
      <c r="U6" s="736"/>
      <c r="V6" s="734"/>
      <c r="W6" s="735"/>
      <c r="X6" s="735"/>
      <c r="Y6" s="735"/>
      <c r="Z6" s="736"/>
      <c r="AA6" s="734"/>
      <c r="AB6" s="735"/>
      <c r="AC6" s="735"/>
      <c r="AD6" s="735"/>
      <c r="AE6" s="735"/>
      <c r="AF6" s="739"/>
      <c r="AG6" s="735"/>
      <c r="AH6" s="735"/>
      <c r="AI6" s="735"/>
      <c r="AJ6" s="740"/>
      <c r="AK6" s="735"/>
      <c r="AL6" s="735"/>
      <c r="AM6" s="735"/>
      <c r="AN6" s="735"/>
      <c r="AO6" s="736"/>
      <c r="AP6" s="734"/>
      <c r="AQ6" s="735"/>
      <c r="AR6" s="735"/>
      <c r="AS6" s="735"/>
      <c r="AT6" s="736"/>
      <c r="AU6" s="734"/>
      <c r="AV6" s="735"/>
      <c r="AW6" s="735"/>
      <c r="AX6" s="735"/>
      <c r="AY6" s="740"/>
      <c r="AZ6" s="230"/>
      <c r="BA6" s="230"/>
      <c r="BB6" s="230"/>
      <c r="BC6" s="230"/>
      <c r="BD6" s="230"/>
      <c r="BE6" s="231"/>
      <c r="BF6" s="231"/>
      <c r="BG6" s="231"/>
      <c r="BH6" s="231"/>
      <c r="BI6" s="231"/>
      <c r="BJ6" s="231"/>
      <c r="BK6" s="231"/>
      <c r="BL6" s="231"/>
      <c r="BM6" s="231"/>
      <c r="BN6" s="231"/>
      <c r="BO6" s="231"/>
      <c r="BP6" s="231"/>
      <c r="BQ6" s="728"/>
      <c r="BR6" s="729"/>
      <c r="BS6" s="729"/>
      <c r="BT6" s="729"/>
      <c r="BU6" s="729"/>
      <c r="BV6" s="729"/>
      <c r="BW6" s="729"/>
      <c r="BX6" s="729"/>
      <c r="BY6" s="729"/>
      <c r="BZ6" s="729"/>
      <c r="CA6" s="729"/>
      <c r="CB6" s="729"/>
      <c r="CC6" s="729"/>
      <c r="CD6" s="729"/>
      <c r="CE6" s="729"/>
      <c r="CF6" s="729"/>
      <c r="CG6" s="730"/>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64"/>
      <c r="DH6" s="765"/>
      <c r="DI6" s="765"/>
      <c r="DJ6" s="765"/>
      <c r="DK6" s="766"/>
      <c r="DL6" s="764"/>
      <c r="DM6" s="765"/>
      <c r="DN6" s="765"/>
      <c r="DO6" s="765"/>
      <c r="DP6" s="766"/>
      <c r="DQ6" s="734"/>
      <c r="DR6" s="735"/>
      <c r="DS6" s="735"/>
      <c r="DT6" s="735"/>
      <c r="DU6" s="736"/>
      <c r="DV6" s="734"/>
      <c r="DW6" s="735"/>
      <c r="DX6" s="735"/>
      <c r="DY6" s="735"/>
      <c r="DZ6" s="740"/>
      <c r="EA6" s="232"/>
    </row>
    <row r="7" spans="1:131" s="233" customFormat="1" ht="26.25" customHeight="1" thickTop="1">
      <c r="A7" s="234">
        <v>1</v>
      </c>
      <c r="B7" s="747" t="s">
        <v>392</v>
      </c>
      <c r="C7" s="748"/>
      <c r="D7" s="748"/>
      <c r="E7" s="748"/>
      <c r="F7" s="748"/>
      <c r="G7" s="748"/>
      <c r="H7" s="748"/>
      <c r="I7" s="748"/>
      <c r="J7" s="748"/>
      <c r="K7" s="748"/>
      <c r="L7" s="748"/>
      <c r="M7" s="748"/>
      <c r="N7" s="748"/>
      <c r="O7" s="748"/>
      <c r="P7" s="749"/>
      <c r="Q7" s="750">
        <v>33653</v>
      </c>
      <c r="R7" s="751"/>
      <c r="S7" s="751"/>
      <c r="T7" s="751"/>
      <c r="U7" s="751"/>
      <c r="V7" s="751">
        <v>33301</v>
      </c>
      <c r="W7" s="751"/>
      <c r="X7" s="751"/>
      <c r="Y7" s="751"/>
      <c r="Z7" s="751"/>
      <c r="AA7" s="751">
        <v>352</v>
      </c>
      <c r="AB7" s="751"/>
      <c r="AC7" s="751"/>
      <c r="AD7" s="751"/>
      <c r="AE7" s="752"/>
      <c r="AF7" s="753">
        <v>238</v>
      </c>
      <c r="AG7" s="754"/>
      <c r="AH7" s="754"/>
      <c r="AI7" s="754"/>
      <c r="AJ7" s="755"/>
      <c r="AK7" s="756">
        <v>516</v>
      </c>
      <c r="AL7" s="757"/>
      <c r="AM7" s="757"/>
      <c r="AN7" s="757"/>
      <c r="AO7" s="757"/>
      <c r="AP7" s="757">
        <v>29512</v>
      </c>
      <c r="AQ7" s="757"/>
      <c r="AR7" s="757"/>
      <c r="AS7" s="757"/>
      <c r="AT7" s="757"/>
      <c r="AU7" s="758"/>
      <c r="AV7" s="758"/>
      <c r="AW7" s="758"/>
      <c r="AX7" s="758"/>
      <c r="AY7" s="759"/>
      <c r="AZ7" s="230"/>
      <c r="BA7" s="230"/>
      <c r="BB7" s="230"/>
      <c r="BC7" s="230"/>
      <c r="BD7" s="230"/>
      <c r="BE7" s="231"/>
      <c r="BF7" s="231"/>
      <c r="BG7" s="231"/>
      <c r="BH7" s="231"/>
      <c r="BI7" s="231"/>
      <c r="BJ7" s="231"/>
      <c r="BK7" s="231"/>
      <c r="BL7" s="231"/>
      <c r="BM7" s="231"/>
      <c r="BN7" s="231"/>
      <c r="BO7" s="231"/>
      <c r="BP7" s="231"/>
      <c r="BQ7" s="234">
        <v>1</v>
      </c>
      <c r="BR7" s="235"/>
      <c r="BS7" s="744"/>
      <c r="BT7" s="745"/>
      <c r="BU7" s="745"/>
      <c r="BV7" s="745"/>
      <c r="BW7" s="745"/>
      <c r="BX7" s="745"/>
      <c r="BY7" s="745"/>
      <c r="BZ7" s="745"/>
      <c r="CA7" s="745"/>
      <c r="CB7" s="745"/>
      <c r="CC7" s="745"/>
      <c r="CD7" s="745"/>
      <c r="CE7" s="745"/>
      <c r="CF7" s="745"/>
      <c r="CG7" s="760"/>
      <c r="CH7" s="741"/>
      <c r="CI7" s="742"/>
      <c r="CJ7" s="742"/>
      <c r="CK7" s="742"/>
      <c r="CL7" s="743"/>
      <c r="CM7" s="741"/>
      <c r="CN7" s="742"/>
      <c r="CO7" s="742"/>
      <c r="CP7" s="742"/>
      <c r="CQ7" s="743"/>
      <c r="CR7" s="741"/>
      <c r="CS7" s="742"/>
      <c r="CT7" s="742"/>
      <c r="CU7" s="742"/>
      <c r="CV7" s="743"/>
      <c r="CW7" s="741"/>
      <c r="CX7" s="742"/>
      <c r="CY7" s="742"/>
      <c r="CZ7" s="742"/>
      <c r="DA7" s="743"/>
      <c r="DB7" s="741"/>
      <c r="DC7" s="742"/>
      <c r="DD7" s="742"/>
      <c r="DE7" s="742"/>
      <c r="DF7" s="743"/>
      <c r="DG7" s="741"/>
      <c r="DH7" s="742"/>
      <c r="DI7" s="742"/>
      <c r="DJ7" s="742"/>
      <c r="DK7" s="743"/>
      <c r="DL7" s="741"/>
      <c r="DM7" s="742"/>
      <c r="DN7" s="742"/>
      <c r="DO7" s="742"/>
      <c r="DP7" s="743"/>
      <c r="DQ7" s="741"/>
      <c r="DR7" s="742"/>
      <c r="DS7" s="742"/>
      <c r="DT7" s="742"/>
      <c r="DU7" s="743"/>
      <c r="DV7" s="744"/>
      <c r="DW7" s="745"/>
      <c r="DX7" s="745"/>
      <c r="DY7" s="745"/>
      <c r="DZ7" s="746"/>
      <c r="EA7" s="232"/>
    </row>
    <row r="8" spans="1:131" s="233" customFormat="1" ht="26.25" customHeight="1">
      <c r="A8" s="236">
        <v>2</v>
      </c>
      <c r="B8" s="778" t="s">
        <v>393</v>
      </c>
      <c r="C8" s="779"/>
      <c r="D8" s="779"/>
      <c r="E8" s="779"/>
      <c r="F8" s="779"/>
      <c r="G8" s="779"/>
      <c r="H8" s="779"/>
      <c r="I8" s="779"/>
      <c r="J8" s="779"/>
      <c r="K8" s="779"/>
      <c r="L8" s="779"/>
      <c r="M8" s="779"/>
      <c r="N8" s="779"/>
      <c r="O8" s="779"/>
      <c r="P8" s="780"/>
      <c r="Q8" s="781">
        <v>15</v>
      </c>
      <c r="R8" s="782"/>
      <c r="S8" s="782"/>
      <c r="T8" s="782"/>
      <c r="U8" s="782"/>
      <c r="V8" s="782">
        <v>10</v>
      </c>
      <c r="W8" s="782"/>
      <c r="X8" s="782"/>
      <c r="Y8" s="782"/>
      <c r="Z8" s="782"/>
      <c r="AA8" s="782">
        <v>5</v>
      </c>
      <c r="AB8" s="782"/>
      <c r="AC8" s="782"/>
      <c r="AD8" s="782"/>
      <c r="AE8" s="783"/>
      <c r="AF8" s="784">
        <v>5</v>
      </c>
      <c r="AG8" s="785"/>
      <c r="AH8" s="785"/>
      <c r="AI8" s="785"/>
      <c r="AJ8" s="786"/>
      <c r="AK8" s="787" t="s">
        <v>128</v>
      </c>
      <c r="AL8" s="787"/>
      <c r="AM8" s="787"/>
      <c r="AN8" s="787"/>
      <c r="AO8" s="787"/>
      <c r="AP8" s="787" t="s">
        <v>128</v>
      </c>
      <c r="AQ8" s="787"/>
      <c r="AR8" s="787"/>
      <c r="AS8" s="787"/>
      <c r="AT8" s="787"/>
      <c r="AU8" s="769"/>
      <c r="AV8" s="769"/>
      <c r="AW8" s="769"/>
      <c r="AX8" s="769"/>
      <c r="AY8" s="770"/>
      <c r="AZ8" s="230"/>
      <c r="BA8" s="230"/>
      <c r="BB8" s="230"/>
      <c r="BC8" s="230"/>
      <c r="BD8" s="230"/>
      <c r="BE8" s="231"/>
      <c r="BF8" s="231"/>
      <c r="BG8" s="231"/>
      <c r="BH8" s="231"/>
      <c r="BI8" s="231"/>
      <c r="BJ8" s="231"/>
      <c r="BK8" s="231"/>
      <c r="BL8" s="231"/>
      <c r="BM8" s="231"/>
      <c r="BN8" s="231"/>
      <c r="BO8" s="231"/>
      <c r="BP8" s="231"/>
      <c r="BQ8" s="236">
        <v>2</v>
      </c>
      <c r="BR8" s="237"/>
      <c r="BS8" s="771"/>
      <c r="BT8" s="772"/>
      <c r="BU8" s="772"/>
      <c r="BV8" s="772"/>
      <c r="BW8" s="772"/>
      <c r="BX8" s="772"/>
      <c r="BY8" s="772"/>
      <c r="BZ8" s="772"/>
      <c r="CA8" s="772"/>
      <c r="CB8" s="772"/>
      <c r="CC8" s="772"/>
      <c r="CD8" s="772"/>
      <c r="CE8" s="772"/>
      <c r="CF8" s="772"/>
      <c r="CG8" s="773"/>
      <c r="CH8" s="774"/>
      <c r="CI8" s="775"/>
      <c r="CJ8" s="775"/>
      <c r="CK8" s="775"/>
      <c r="CL8" s="776"/>
      <c r="CM8" s="774"/>
      <c r="CN8" s="775"/>
      <c r="CO8" s="775"/>
      <c r="CP8" s="775"/>
      <c r="CQ8" s="776"/>
      <c r="CR8" s="774"/>
      <c r="CS8" s="775"/>
      <c r="CT8" s="775"/>
      <c r="CU8" s="775"/>
      <c r="CV8" s="776"/>
      <c r="CW8" s="774"/>
      <c r="CX8" s="775"/>
      <c r="CY8" s="775"/>
      <c r="CZ8" s="775"/>
      <c r="DA8" s="776"/>
      <c r="DB8" s="774"/>
      <c r="DC8" s="775"/>
      <c r="DD8" s="775"/>
      <c r="DE8" s="775"/>
      <c r="DF8" s="776"/>
      <c r="DG8" s="774"/>
      <c r="DH8" s="775"/>
      <c r="DI8" s="775"/>
      <c r="DJ8" s="775"/>
      <c r="DK8" s="776"/>
      <c r="DL8" s="774"/>
      <c r="DM8" s="775"/>
      <c r="DN8" s="775"/>
      <c r="DO8" s="775"/>
      <c r="DP8" s="776"/>
      <c r="DQ8" s="774"/>
      <c r="DR8" s="775"/>
      <c r="DS8" s="775"/>
      <c r="DT8" s="775"/>
      <c r="DU8" s="776"/>
      <c r="DV8" s="771"/>
      <c r="DW8" s="772"/>
      <c r="DX8" s="772"/>
      <c r="DY8" s="772"/>
      <c r="DZ8" s="777"/>
      <c r="EA8" s="232"/>
    </row>
    <row r="9" spans="1:131" s="233" customFormat="1" ht="26.25" customHeight="1">
      <c r="A9" s="236">
        <v>3</v>
      </c>
      <c r="B9" s="778" t="s">
        <v>394</v>
      </c>
      <c r="C9" s="779"/>
      <c r="D9" s="779"/>
      <c r="E9" s="779"/>
      <c r="F9" s="779"/>
      <c r="G9" s="779"/>
      <c r="H9" s="779"/>
      <c r="I9" s="779"/>
      <c r="J9" s="779"/>
      <c r="K9" s="779"/>
      <c r="L9" s="779"/>
      <c r="M9" s="779"/>
      <c r="N9" s="779"/>
      <c r="O9" s="779"/>
      <c r="P9" s="780"/>
      <c r="Q9" s="781">
        <v>1</v>
      </c>
      <c r="R9" s="782"/>
      <c r="S9" s="782"/>
      <c r="T9" s="782"/>
      <c r="U9" s="782"/>
      <c r="V9" s="782">
        <v>0</v>
      </c>
      <c r="W9" s="782"/>
      <c r="X9" s="782"/>
      <c r="Y9" s="782"/>
      <c r="Z9" s="782"/>
      <c r="AA9" s="782">
        <v>1</v>
      </c>
      <c r="AB9" s="782"/>
      <c r="AC9" s="782"/>
      <c r="AD9" s="782"/>
      <c r="AE9" s="783"/>
      <c r="AF9" s="784">
        <v>1</v>
      </c>
      <c r="AG9" s="785"/>
      <c r="AH9" s="785"/>
      <c r="AI9" s="785"/>
      <c r="AJ9" s="786"/>
      <c r="AK9" s="767">
        <v>0</v>
      </c>
      <c r="AL9" s="768"/>
      <c r="AM9" s="768"/>
      <c r="AN9" s="768"/>
      <c r="AO9" s="768"/>
      <c r="AP9" s="768">
        <v>34</v>
      </c>
      <c r="AQ9" s="768"/>
      <c r="AR9" s="768"/>
      <c r="AS9" s="768"/>
      <c r="AT9" s="768"/>
      <c r="AU9" s="769"/>
      <c r="AV9" s="769"/>
      <c r="AW9" s="769"/>
      <c r="AX9" s="769"/>
      <c r="AY9" s="770"/>
      <c r="AZ9" s="230"/>
      <c r="BA9" s="230"/>
      <c r="BB9" s="230"/>
      <c r="BC9" s="230"/>
      <c r="BD9" s="230"/>
      <c r="BE9" s="231"/>
      <c r="BF9" s="231"/>
      <c r="BG9" s="231"/>
      <c r="BH9" s="231"/>
      <c r="BI9" s="231"/>
      <c r="BJ9" s="231"/>
      <c r="BK9" s="231"/>
      <c r="BL9" s="231"/>
      <c r="BM9" s="231"/>
      <c r="BN9" s="231"/>
      <c r="BO9" s="231"/>
      <c r="BP9" s="231"/>
      <c r="BQ9" s="236">
        <v>3</v>
      </c>
      <c r="BR9" s="237"/>
      <c r="BS9" s="771"/>
      <c r="BT9" s="772"/>
      <c r="BU9" s="772"/>
      <c r="BV9" s="772"/>
      <c r="BW9" s="772"/>
      <c r="BX9" s="772"/>
      <c r="BY9" s="772"/>
      <c r="BZ9" s="772"/>
      <c r="CA9" s="772"/>
      <c r="CB9" s="772"/>
      <c r="CC9" s="772"/>
      <c r="CD9" s="772"/>
      <c r="CE9" s="772"/>
      <c r="CF9" s="772"/>
      <c r="CG9" s="773"/>
      <c r="CH9" s="774"/>
      <c r="CI9" s="775"/>
      <c r="CJ9" s="775"/>
      <c r="CK9" s="775"/>
      <c r="CL9" s="776"/>
      <c r="CM9" s="774"/>
      <c r="CN9" s="775"/>
      <c r="CO9" s="775"/>
      <c r="CP9" s="775"/>
      <c r="CQ9" s="776"/>
      <c r="CR9" s="774"/>
      <c r="CS9" s="775"/>
      <c r="CT9" s="775"/>
      <c r="CU9" s="775"/>
      <c r="CV9" s="776"/>
      <c r="CW9" s="774"/>
      <c r="CX9" s="775"/>
      <c r="CY9" s="775"/>
      <c r="CZ9" s="775"/>
      <c r="DA9" s="776"/>
      <c r="DB9" s="774"/>
      <c r="DC9" s="775"/>
      <c r="DD9" s="775"/>
      <c r="DE9" s="775"/>
      <c r="DF9" s="776"/>
      <c r="DG9" s="774"/>
      <c r="DH9" s="775"/>
      <c r="DI9" s="775"/>
      <c r="DJ9" s="775"/>
      <c r="DK9" s="776"/>
      <c r="DL9" s="774"/>
      <c r="DM9" s="775"/>
      <c r="DN9" s="775"/>
      <c r="DO9" s="775"/>
      <c r="DP9" s="776"/>
      <c r="DQ9" s="774"/>
      <c r="DR9" s="775"/>
      <c r="DS9" s="775"/>
      <c r="DT9" s="775"/>
      <c r="DU9" s="776"/>
      <c r="DV9" s="771"/>
      <c r="DW9" s="772"/>
      <c r="DX9" s="772"/>
      <c r="DY9" s="772"/>
      <c r="DZ9" s="777"/>
      <c r="EA9" s="232"/>
    </row>
    <row r="10" spans="1:131" s="233" customFormat="1" ht="26.25" customHeight="1">
      <c r="A10" s="236">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67"/>
      <c r="AL10" s="768"/>
      <c r="AM10" s="768"/>
      <c r="AN10" s="768"/>
      <c r="AO10" s="768"/>
      <c r="AP10" s="768"/>
      <c r="AQ10" s="768"/>
      <c r="AR10" s="768"/>
      <c r="AS10" s="768"/>
      <c r="AT10" s="768"/>
      <c r="AU10" s="769"/>
      <c r="AV10" s="769"/>
      <c r="AW10" s="769"/>
      <c r="AX10" s="769"/>
      <c r="AY10" s="770"/>
      <c r="AZ10" s="230"/>
      <c r="BA10" s="230"/>
      <c r="BB10" s="230"/>
      <c r="BC10" s="230"/>
      <c r="BD10" s="230"/>
      <c r="BE10" s="231"/>
      <c r="BF10" s="231"/>
      <c r="BG10" s="231"/>
      <c r="BH10" s="231"/>
      <c r="BI10" s="231"/>
      <c r="BJ10" s="231"/>
      <c r="BK10" s="231"/>
      <c r="BL10" s="231"/>
      <c r="BM10" s="231"/>
      <c r="BN10" s="231"/>
      <c r="BO10" s="231"/>
      <c r="BP10" s="231"/>
      <c r="BQ10" s="236">
        <v>4</v>
      </c>
      <c r="BR10" s="237"/>
      <c r="BS10" s="771"/>
      <c r="BT10" s="772"/>
      <c r="BU10" s="772"/>
      <c r="BV10" s="772"/>
      <c r="BW10" s="772"/>
      <c r="BX10" s="772"/>
      <c r="BY10" s="772"/>
      <c r="BZ10" s="772"/>
      <c r="CA10" s="772"/>
      <c r="CB10" s="772"/>
      <c r="CC10" s="772"/>
      <c r="CD10" s="772"/>
      <c r="CE10" s="772"/>
      <c r="CF10" s="772"/>
      <c r="CG10" s="77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1"/>
      <c r="DW10" s="772"/>
      <c r="DX10" s="772"/>
      <c r="DY10" s="772"/>
      <c r="DZ10" s="777"/>
      <c r="EA10" s="232"/>
    </row>
    <row r="11" spans="1:131" s="233" customFormat="1" ht="26.25" customHeight="1">
      <c r="A11" s="236">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67"/>
      <c r="AL11" s="768"/>
      <c r="AM11" s="768"/>
      <c r="AN11" s="768"/>
      <c r="AO11" s="768"/>
      <c r="AP11" s="768"/>
      <c r="AQ11" s="768"/>
      <c r="AR11" s="768"/>
      <c r="AS11" s="768"/>
      <c r="AT11" s="768"/>
      <c r="AU11" s="769"/>
      <c r="AV11" s="769"/>
      <c r="AW11" s="769"/>
      <c r="AX11" s="769"/>
      <c r="AY11" s="770"/>
      <c r="AZ11" s="230"/>
      <c r="BA11" s="230"/>
      <c r="BB11" s="230"/>
      <c r="BC11" s="230"/>
      <c r="BD11" s="230"/>
      <c r="BE11" s="231"/>
      <c r="BF11" s="231"/>
      <c r="BG11" s="231"/>
      <c r="BH11" s="231"/>
      <c r="BI11" s="231"/>
      <c r="BJ11" s="231"/>
      <c r="BK11" s="231"/>
      <c r="BL11" s="231"/>
      <c r="BM11" s="231"/>
      <c r="BN11" s="231"/>
      <c r="BO11" s="231"/>
      <c r="BP11" s="231"/>
      <c r="BQ11" s="236">
        <v>5</v>
      </c>
      <c r="BR11" s="237"/>
      <c r="BS11" s="771"/>
      <c r="BT11" s="772"/>
      <c r="BU11" s="772"/>
      <c r="BV11" s="772"/>
      <c r="BW11" s="772"/>
      <c r="BX11" s="772"/>
      <c r="BY11" s="772"/>
      <c r="BZ11" s="772"/>
      <c r="CA11" s="772"/>
      <c r="CB11" s="772"/>
      <c r="CC11" s="772"/>
      <c r="CD11" s="772"/>
      <c r="CE11" s="772"/>
      <c r="CF11" s="772"/>
      <c r="CG11" s="77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1"/>
      <c r="DW11" s="772"/>
      <c r="DX11" s="772"/>
      <c r="DY11" s="772"/>
      <c r="DZ11" s="777"/>
      <c r="EA11" s="232"/>
    </row>
    <row r="12" spans="1:131" s="233" customFormat="1" ht="26.25" customHeight="1">
      <c r="A12" s="236">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67"/>
      <c r="AL12" s="768"/>
      <c r="AM12" s="768"/>
      <c r="AN12" s="768"/>
      <c r="AO12" s="768"/>
      <c r="AP12" s="768"/>
      <c r="AQ12" s="768"/>
      <c r="AR12" s="768"/>
      <c r="AS12" s="768"/>
      <c r="AT12" s="768"/>
      <c r="AU12" s="769"/>
      <c r="AV12" s="769"/>
      <c r="AW12" s="769"/>
      <c r="AX12" s="769"/>
      <c r="AY12" s="770"/>
      <c r="AZ12" s="230"/>
      <c r="BA12" s="230"/>
      <c r="BB12" s="230"/>
      <c r="BC12" s="230"/>
      <c r="BD12" s="230"/>
      <c r="BE12" s="231"/>
      <c r="BF12" s="231"/>
      <c r="BG12" s="231"/>
      <c r="BH12" s="231"/>
      <c r="BI12" s="231"/>
      <c r="BJ12" s="231"/>
      <c r="BK12" s="231"/>
      <c r="BL12" s="231"/>
      <c r="BM12" s="231"/>
      <c r="BN12" s="231"/>
      <c r="BO12" s="231"/>
      <c r="BP12" s="231"/>
      <c r="BQ12" s="236">
        <v>6</v>
      </c>
      <c r="BR12" s="237"/>
      <c r="BS12" s="771"/>
      <c r="BT12" s="772"/>
      <c r="BU12" s="772"/>
      <c r="BV12" s="772"/>
      <c r="BW12" s="772"/>
      <c r="BX12" s="772"/>
      <c r="BY12" s="772"/>
      <c r="BZ12" s="772"/>
      <c r="CA12" s="772"/>
      <c r="CB12" s="772"/>
      <c r="CC12" s="772"/>
      <c r="CD12" s="772"/>
      <c r="CE12" s="772"/>
      <c r="CF12" s="772"/>
      <c r="CG12" s="77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1"/>
      <c r="DW12" s="772"/>
      <c r="DX12" s="772"/>
      <c r="DY12" s="772"/>
      <c r="DZ12" s="777"/>
      <c r="EA12" s="232"/>
    </row>
    <row r="13" spans="1:131" s="233" customFormat="1" ht="26.25" customHeight="1">
      <c r="A13" s="236">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67"/>
      <c r="AL13" s="768"/>
      <c r="AM13" s="768"/>
      <c r="AN13" s="768"/>
      <c r="AO13" s="768"/>
      <c r="AP13" s="768"/>
      <c r="AQ13" s="768"/>
      <c r="AR13" s="768"/>
      <c r="AS13" s="768"/>
      <c r="AT13" s="768"/>
      <c r="AU13" s="769"/>
      <c r="AV13" s="769"/>
      <c r="AW13" s="769"/>
      <c r="AX13" s="769"/>
      <c r="AY13" s="770"/>
      <c r="AZ13" s="230"/>
      <c r="BA13" s="230"/>
      <c r="BB13" s="230"/>
      <c r="BC13" s="230"/>
      <c r="BD13" s="230"/>
      <c r="BE13" s="231"/>
      <c r="BF13" s="231"/>
      <c r="BG13" s="231"/>
      <c r="BH13" s="231"/>
      <c r="BI13" s="231"/>
      <c r="BJ13" s="231"/>
      <c r="BK13" s="231"/>
      <c r="BL13" s="231"/>
      <c r="BM13" s="231"/>
      <c r="BN13" s="231"/>
      <c r="BO13" s="231"/>
      <c r="BP13" s="231"/>
      <c r="BQ13" s="236">
        <v>7</v>
      </c>
      <c r="BR13" s="237"/>
      <c r="BS13" s="771"/>
      <c r="BT13" s="772"/>
      <c r="BU13" s="772"/>
      <c r="BV13" s="772"/>
      <c r="BW13" s="772"/>
      <c r="BX13" s="772"/>
      <c r="BY13" s="772"/>
      <c r="BZ13" s="772"/>
      <c r="CA13" s="772"/>
      <c r="CB13" s="772"/>
      <c r="CC13" s="772"/>
      <c r="CD13" s="772"/>
      <c r="CE13" s="772"/>
      <c r="CF13" s="772"/>
      <c r="CG13" s="77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1"/>
      <c r="DW13" s="772"/>
      <c r="DX13" s="772"/>
      <c r="DY13" s="772"/>
      <c r="DZ13" s="777"/>
      <c r="EA13" s="232"/>
    </row>
    <row r="14" spans="1:131" s="233" customFormat="1" ht="26.25" customHeight="1">
      <c r="A14" s="236">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67"/>
      <c r="AL14" s="768"/>
      <c r="AM14" s="768"/>
      <c r="AN14" s="768"/>
      <c r="AO14" s="768"/>
      <c r="AP14" s="768"/>
      <c r="AQ14" s="768"/>
      <c r="AR14" s="768"/>
      <c r="AS14" s="768"/>
      <c r="AT14" s="768"/>
      <c r="AU14" s="769"/>
      <c r="AV14" s="769"/>
      <c r="AW14" s="769"/>
      <c r="AX14" s="769"/>
      <c r="AY14" s="770"/>
      <c r="AZ14" s="230"/>
      <c r="BA14" s="230"/>
      <c r="BB14" s="230"/>
      <c r="BC14" s="230"/>
      <c r="BD14" s="230"/>
      <c r="BE14" s="231"/>
      <c r="BF14" s="231"/>
      <c r="BG14" s="231"/>
      <c r="BH14" s="231"/>
      <c r="BI14" s="231"/>
      <c r="BJ14" s="231"/>
      <c r="BK14" s="231"/>
      <c r="BL14" s="231"/>
      <c r="BM14" s="231"/>
      <c r="BN14" s="231"/>
      <c r="BO14" s="231"/>
      <c r="BP14" s="231"/>
      <c r="BQ14" s="236">
        <v>8</v>
      </c>
      <c r="BR14" s="237"/>
      <c r="BS14" s="771"/>
      <c r="BT14" s="772"/>
      <c r="BU14" s="772"/>
      <c r="BV14" s="772"/>
      <c r="BW14" s="772"/>
      <c r="BX14" s="772"/>
      <c r="BY14" s="772"/>
      <c r="BZ14" s="772"/>
      <c r="CA14" s="772"/>
      <c r="CB14" s="772"/>
      <c r="CC14" s="772"/>
      <c r="CD14" s="772"/>
      <c r="CE14" s="772"/>
      <c r="CF14" s="772"/>
      <c r="CG14" s="77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1"/>
      <c r="DW14" s="772"/>
      <c r="DX14" s="772"/>
      <c r="DY14" s="772"/>
      <c r="DZ14" s="777"/>
      <c r="EA14" s="232"/>
    </row>
    <row r="15" spans="1:131" s="233" customFormat="1" ht="26.25" customHeight="1">
      <c r="A15" s="236">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67"/>
      <c r="AL15" s="768"/>
      <c r="AM15" s="768"/>
      <c r="AN15" s="768"/>
      <c r="AO15" s="768"/>
      <c r="AP15" s="768"/>
      <c r="AQ15" s="768"/>
      <c r="AR15" s="768"/>
      <c r="AS15" s="768"/>
      <c r="AT15" s="768"/>
      <c r="AU15" s="769"/>
      <c r="AV15" s="769"/>
      <c r="AW15" s="769"/>
      <c r="AX15" s="769"/>
      <c r="AY15" s="770"/>
      <c r="AZ15" s="230"/>
      <c r="BA15" s="230"/>
      <c r="BB15" s="230"/>
      <c r="BC15" s="230"/>
      <c r="BD15" s="230"/>
      <c r="BE15" s="231"/>
      <c r="BF15" s="231"/>
      <c r="BG15" s="231"/>
      <c r="BH15" s="231"/>
      <c r="BI15" s="231"/>
      <c r="BJ15" s="231"/>
      <c r="BK15" s="231"/>
      <c r="BL15" s="231"/>
      <c r="BM15" s="231"/>
      <c r="BN15" s="231"/>
      <c r="BO15" s="231"/>
      <c r="BP15" s="231"/>
      <c r="BQ15" s="236">
        <v>9</v>
      </c>
      <c r="BR15" s="237"/>
      <c r="BS15" s="771"/>
      <c r="BT15" s="772"/>
      <c r="BU15" s="772"/>
      <c r="BV15" s="772"/>
      <c r="BW15" s="772"/>
      <c r="BX15" s="772"/>
      <c r="BY15" s="772"/>
      <c r="BZ15" s="772"/>
      <c r="CA15" s="772"/>
      <c r="CB15" s="772"/>
      <c r="CC15" s="772"/>
      <c r="CD15" s="772"/>
      <c r="CE15" s="772"/>
      <c r="CF15" s="772"/>
      <c r="CG15" s="77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1"/>
      <c r="DW15" s="772"/>
      <c r="DX15" s="772"/>
      <c r="DY15" s="772"/>
      <c r="DZ15" s="777"/>
      <c r="EA15" s="232"/>
    </row>
    <row r="16" spans="1:131" s="233" customFormat="1" ht="26.25" customHeight="1">
      <c r="A16" s="236">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67"/>
      <c r="AL16" s="768"/>
      <c r="AM16" s="768"/>
      <c r="AN16" s="768"/>
      <c r="AO16" s="768"/>
      <c r="AP16" s="768"/>
      <c r="AQ16" s="768"/>
      <c r="AR16" s="768"/>
      <c r="AS16" s="768"/>
      <c r="AT16" s="768"/>
      <c r="AU16" s="769"/>
      <c r="AV16" s="769"/>
      <c r="AW16" s="769"/>
      <c r="AX16" s="769"/>
      <c r="AY16" s="770"/>
      <c r="AZ16" s="230"/>
      <c r="BA16" s="230"/>
      <c r="BB16" s="230"/>
      <c r="BC16" s="230"/>
      <c r="BD16" s="230"/>
      <c r="BE16" s="231"/>
      <c r="BF16" s="231"/>
      <c r="BG16" s="231"/>
      <c r="BH16" s="231"/>
      <c r="BI16" s="231"/>
      <c r="BJ16" s="231"/>
      <c r="BK16" s="231"/>
      <c r="BL16" s="231"/>
      <c r="BM16" s="231"/>
      <c r="BN16" s="231"/>
      <c r="BO16" s="231"/>
      <c r="BP16" s="231"/>
      <c r="BQ16" s="236">
        <v>10</v>
      </c>
      <c r="BR16" s="237"/>
      <c r="BS16" s="771"/>
      <c r="BT16" s="772"/>
      <c r="BU16" s="772"/>
      <c r="BV16" s="772"/>
      <c r="BW16" s="772"/>
      <c r="BX16" s="772"/>
      <c r="BY16" s="772"/>
      <c r="BZ16" s="772"/>
      <c r="CA16" s="772"/>
      <c r="CB16" s="772"/>
      <c r="CC16" s="772"/>
      <c r="CD16" s="772"/>
      <c r="CE16" s="772"/>
      <c r="CF16" s="772"/>
      <c r="CG16" s="77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1"/>
      <c r="DW16" s="772"/>
      <c r="DX16" s="772"/>
      <c r="DY16" s="772"/>
      <c r="DZ16" s="777"/>
      <c r="EA16" s="232"/>
    </row>
    <row r="17" spans="1:131" s="233" customFormat="1" ht="26.25" customHeight="1">
      <c r="A17" s="236">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67"/>
      <c r="AL17" s="768"/>
      <c r="AM17" s="768"/>
      <c r="AN17" s="768"/>
      <c r="AO17" s="768"/>
      <c r="AP17" s="768"/>
      <c r="AQ17" s="768"/>
      <c r="AR17" s="768"/>
      <c r="AS17" s="768"/>
      <c r="AT17" s="768"/>
      <c r="AU17" s="769"/>
      <c r="AV17" s="769"/>
      <c r="AW17" s="769"/>
      <c r="AX17" s="769"/>
      <c r="AY17" s="770"/>
      <c r="AZ17" s="230"/>
      <c r="BA17" s="230"/>
      <c r="BB17" s="230"/>
      <c r="BC17" s="230"/>
      <c r="BD17" s="230"/>
      <c r="BE17" s="231"/>
      <c r="BF17" s="231"/>
      <c r="BG17" s="231"/>
      <c r="BH17" s="231"/>
      <c r="BI17" s="231"/>
      <c r="BJ17" s="231"/>
      <c r="BK17" s="231"/>
      <c r="BL17" s="231"/>
      <c r="BM17" s="231"/>
      <c r="BN17" s="231"/>
      <c r="BO17" s="231"/>
      <c r="BP17" s="231"/>
      <c r="BQ17" s="236">
        <v>11</v>
      </c>
      <c r="BR17" s="237"/>
      <c r="BS17" s="771"/>
      <c r="BT17" s="772"/>
      <c r="BU17" s="772"/>
      <c r="BV17" s="772"/>
      <c r="BW17" s="772"/>
      <c r="BX17" s="772"/>
      <c r="BY17" s="772"/>
      <c r="BZ17" s="772"/>
      <c r="CA17" s="772"/>
      <c r="CB17" s="772"/>
      <c r="CC17" s="772"/>
      <c r="CD17" s="772"/>
      <c r="CE17" s="772"/>
      <c r="CF17" s="772"/>
      <c r="CG17" s="77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1"/>
      <c r="DW17" s="772"/>
      <c r="DX17" s="772"/>
      <c r="DY17" s="772"/>
      <c r="DZ17" s="777"/>
      <c r="EA17" s="232"/>
    </row>
    <row r="18" spans="1:131" s="233" customFormat="1" ht="26.25" customHeight="1">
      <c r="A18" s="236">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67"/>
      <c r="AL18" s="768"/>
      <c r="AM18" s="768"/>
      <c r="AN18" s="768"/>
      <c r="AO18" s="768"/>
      <c r="AP18" s="768"/>
      <c r="AQ18" s="768"/>
      <c r="AR18" s="768"/>
      <c r="AS18" s="768"/>
      <c r="AT18" s="768"/>
      <c r="AU18" s="769"/>
      <c r="AV18" s="769"/>
      <c r="AW18" s="769"/>
      <c r="AX18" s="769"/>
      <c r="AY18" s="770"/>
      <c r="AZ18" s="230"/>
      <c r="BA18" s="230"/>
      <c r="BB18" s="230"/>
      <c r="BC18" s="230"/>
      <c r="BD18" s="230"/>
      <c r="BE18" s="231"/>
      <c r="BF18" s="231"/>
      <c r="BG18" s="231"/>
      <c r="BH18" s="231"/>
      <c r="BI18" s="231"/>
      <c r="BJ18" s="231"/>
      <c r="BK18" s="231"/>
      <c r="BL18" s="231"/>
      <c r="BM18" s="231"/>
      <c r="BN18" s="231"/>
      <c r="BO18" s="231"/>
      <c r="BP18" s="231"/>
      <c r="BQ18" s="236">
        <v>12</v>
      </c>
      <c r="BR18" s="237"/>
      <c r="BS18" s="771"/>
      <c r="BT18" s="772"/>
      <c r="BU18" s="772"/>
      <c r="BV18" s="772"/>
      <c r="BW18" s="772"/>
      <c r="BX18" s="772"/>
      <c r="BY18" s="772"/>
      <c r="BZ18" s="772"/>
      <c r="CA18" s="772"/>
      <c r="CB18" s="772"/>
      <c r="CC18" s="772"/>
      <c r="CD18" s="772"/>
      <c r="CE18" s="772"/>
      <c r="CF18" s="772"/>
      <c r="CG18" s="77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1"/>
      <c r="DW18" s="772"/>
      <c r="DX18" s="772"/>
      <c r="DY18" s="772"/>
      <c r="DZ18" s="777"/>
      <c r="EA18" s="232"/>
    </row>
    <row r="19" spans="1:131" s="233" customFormat="1" ht="26.25" customHeight="1">
      <c r="A19" s="236">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67"/>
      <c r="AL19" s="768"/>
      <c r="AM19" s="768"/>
      <c r="AN19" s="768"/>
      <c r="AO19" s="768"/>
      <c r="AP19" s="768"/>
      <c r="AQ19" s="768"/>
      <c r="AR19" s="768"/>
      <c r="AS19" s="768"/>
      <c r="AT19" s="768"/>
      <c r="AU19" s="769"/>
      <c r="AV19" s="769"/>
      <c r="AW19" s="769"/>
      <c r="AX19" s="769"/>
      <c r="AY19" s="770"/>
      <c r="AZ19" s="230"/>
      <c r="BA19" s="230"/>
      <c r="BB19" s="230"/>
      <c r="BC19" s="230"/>
      <c r="BD19" s="230"/>
      <c r="BE19" s="231"/>
      <c r="BF19" s="231"/>
      <c r="BG19" s="231"/>
      <c r="BH19" s="231"/>
      <c r="BI19" s="231"/>
      <c r="BJ19" s="231"/>
      <c r="BK19" s="231"/>
      <c r="BL19" s="231"/>
      <c r="BM19" s="231"/>
      <c r="BN19" s="231"/>
      <c r="BO19" s="231"/>
      <c r="BP19" s="231"/>
      <c r="BQ19" s="236">
        <v>13</v>
      </c>
      <c r="BR19" s="237"/>
      <c r="BS19" s="771"/>
      <c r="BT19" s="772"/>
      <c r="BU19" s="772"/>
      <c r="BV19" s="772"/>
      <c r="BW19" s="772"/>
      <c r="BX19" s="772"/>
      <c r="BY19" s="772"/>
      <c r="BZ19" s="772"/>
      <c r="CA19" s="772"/>
      <c r="CB19" s="772"/>
      <c r="CC19" s="772"/>
      <c r="CD19" s="772"/>
      <c r="CE19" s="772"/>
      <c r="CF19" s="772"/>
      <c r="CG19" s="77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1"/>
      <c r="DW19" s="772"/>
      <c r="DX19" s="772"/>
      <c r="DY19" s="772"/>
      <c r="DZ19" s="777"/>
      <c r="EA19" s="232"/>
    </row>
    <row r="20" spans="1:131" s="233" customFormat="1" ht="26.25" customHeight="1">
      <c r="A20" s="236">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67"/>
      <c r="AL20" s="768"/>
      <c r="AM20" s="768"/>
      <c r="AN20" s="768"/>
      <c r="AO20" s="768"/>
      <c r="AP20" s="768"/>
      <c r="AQ20" s="768"/>
      <c r="AR20" s="768"/>
      <c r="AS20" s="768"/>
      <c r="AT20" s="768"/>
      <c r="AU20" s="769"/>
      <c r="AV20" s="769"/>
      <c r="AW20" s="769"/>
      <c r="AX20" s="769"/>
      <c r="AY20" s="770"/>
      <c r="AZ20" s="230"/>
      <c r="BA20" s="230"/>
      <c r="BB20" s="230"/>
      <c r="BC20" s="230"/>
      <c r="BD20" s="230"/>
      <c r="BE20" s="231"/>
      <c r="BF20" s="231"/>
      <c r="BG20" s="231"/>
      <c r="BH20" s="231"/>
      <c r="BI20" s="231"/>
      <c r="BJ20" s="231"/>
      <c r="BK20" s="231"/>
      <c r="BL20" s="231"/>
      <c r="BM20" s="231"/>
      <c r="BN20" s="231"/>
      <c r="BO20" s="231"/>
      <c r="BP20" s="231"/>
      <c r="BQ20" s="236">
        <v>14</v>
      </c>
      <c r="BR20" s="237"/>
      <c r="BS20" s="771"/>
      <c r="BT20" s="772"/>
      <c r="BU20" s="772"/>
      <c r="BV20" s="772"/>
      <c r="BW20" s="772"/>
      <c r="BX20" s="772"/>
      <c r="BY20" s="772"/>
      <c r="BZ20" s="772"/>
      <c r="CA20" s="772"/>
      <c r="CB20" s="772"/>
      <c r="CC20" s="772"/>
      <c r="CD20" s="772"/>
      <c r="CE20" s="772"/>
      <c r="CF20" s="772"/>
      <c r="CG20" s="77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1"/>
      <c r="DW20" s="772"/>
      <c r="DX20" s="772"/>
      <c r="DY20" s="772"/>
      <c r="DZ20" s="777"/>
      <c r="EA20" s="232"/>
    </row>
    <row r="21" spans="1:131" s="233" customFormat="1" ht="26.25" customHeight="1" thickBot="1">
      <c r="A21" s="236">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67"/>
      <c r="AL21" s="768"/>
      <c r="AM21" s="768"/>
      <c r="AN21" s="768"/>
      <c r="AO21" s="768"/>
      <c r="AP21" s="768"/>
      <c r="AQ21" s="768"/>
      <c r="AR21" s="768"/>
      <c r="AS21" s="768"/>
      <c r="AT21" s="768"/>
      <c r="AU21" s="769"/>
      <c r="AV21" s="769"/>
      <c r="AW21" s="769"/>
      <c r="AX21" s="769"/>
      <c r="AY21" s="770"/>
      <c r="AZ21" s="230"/>
      <c r="BA21" s="230"/>
      <c r="BB21" s="230"/>
      <c r="BC21" s="230"/>
      <c r="BD21" s="230"/>
      <c r="BE21" s="231"/>
      <c r="BF21" s="231"/>
      <c r="BG21" s="231"/>
      <c r="BH21" s="231"/>
      <c r="BI21" s="231"/>
      <c r="BJ21" s="231"/>
      <c r="BK21" s="231"/>
      <c r="BL21" s="231"/>
      <c r="BM21" s="231"/>
      <c r="BN21" s="231"/>
      <c r="BO21" s="231"/>
      <c r="BP21" s="231"/>
      <c r="BQ21" s="236">
        <v>15</v>
      </c>
      <c r="BR21" s="237"/>
      <c r="BS21" s="771"/>
      <c r="BT21" s="772"/>
      <c r="BU21" s="772"/>
      <c r="BV21" s="772"/>
      <c r="BW21" s="772"/>
      <c r="BX21" s="772"/>
      <c r="BY21" s="772"/>
      <c r="BZ21" s="772"/>
      <c r="CA21" s="772"/>
      <c r="CB21" s="772"/>
      <c r="CC21" s="772"/>
      <c r="CD21" s="772"/>
      <c r="CE21" s="772"/>
      <c r="CF21" s="772"/>
      <c r="CG21" s="77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1"/>
      <c r="DW21" s="772"/>
      <c r="DX21" s="772"/>
      <c r="DY21" s="772"/>
      <c r="DZ21" s="777"/>
      <c r="EA21" s="232"/>
    </row>
    <row r="22" spans="1:131" s="233" customFormat="1" ht="26.25" customHeight="1">
      <c r="A22" s="236">
        <v>16</v>
      </c>
      <c r="B22" s="778"/>
      <c r="C22" s="779"/>
      <c r="D22" s="779"/>
      <c r="E22" s="779"/>
      <c r="F22" s="779"/>
      <c r="G22" s="779"/>
      <c r="H22" s="779"/>
      <c r="I22" s="779"/>
      <c r="J22" s="779"/>
      <c r="K22" s="779"/>
      <c r="L22" s="779"/>
      <c r="M22" s="779"/>
      <c r="N22" s="779"/>
      <c r="O22" s="779"/>
      <c r="P22" s="780"/>
      <c r="Q22" s="798"/>
      <c r="R22" s="799"/>
      <c r="S22" s="799"/>
      <c r="T22" s="799"/>
      <c r="U22" s="799"/>
      <c r="V22" s="799"/>
      <c r="W22" s="799"/>
      <c r="X22" s="799"/>
      <c r="Y22" s="799"/>
      <c r="Z22" s="799"/>
      <c r="AA22" s="799"/>
      <c r="AB22" s="799"/>
      <c r="AC22" s="799"/>
      <c r="AD22" s="799"/>
      <c r="AE22" s="800"/>
      <c r="AF22" s="784"/>
      <c r="AG22" s="785"/>
      <c r="AH22" s="785"/>
      <c r="AI22" s="785"/>
      <c r="AJ22" s="786"/>
      <c r="AK22" s="801"/>
      <c r="AL22" s="802"/>
      <c r="AM22" s="802"/>
      <c r="AN22" s="802"/>
      <c r="AO22" s="802"/>
      <c r="AP22" s="802"/>
      <c r="AQ22" s="802"/>
      <c r="AR22" s="802"/>
      <c r="AS22" s="802"/>
      <c r="AT22" s="802"/>
      <c r="AU22" s="803"/>
      <c r="AV22" s="803"/>
      <c r="AW22" s="803"/>
      <c r="AX22" s="803"/>
      <c r="AY22" s="804"/>
      <c r="AZ22" s="805" t="s">
        <v>395</v>
      </c>
      <c r="BA22" s="805"/>
      <c r="BB22" s="805"/>
      <c r="BC22" s="805"/>
      <c r="BD22" s="806"/>
      <c r="BE22" s="231"/>
      <c r="BF22" s="231"/>
      <c r="BG22" s="231"/>
      <c r="BH22" s="231"/>
      <c r="BI22" s="231"/>
      <c r="BJ22" s="231"/>
      <c r="BK22" s="231"/>
      <c r="BL22" s="231"/>
      <c r="BM22" s="231"/>
      <c r="BN22" s="231"/>
      <c r="BO22" s="231"/>
      <c r="BP22" s="231"/>
      <c r="BQ22" s="236">
        <v>16</v>
      </c>
      <c r="BR22" s="237"/>
      <c r="BS22" s="771"/>
      <c r="BT22" s="772"/>
      <c r="BU22" s="772"/>
      <c r="BV22" s="772"/>
      <c r="BW22" s="772"/>
      <c r="BX22" s="772"/>
      <c r="BY22" s="772"/>
      <c r="BZ22" s="772"/>
      <c r="CA22" s="772"/>
      <c r="CB22" s="772"/>
      <c r="CC22" s="772"/>
      <c r="CD22" s="772"/>
      <c r="CE22" s="772"/>
      <c r="CF22" s="772"/>
      <c r="CG22" s="77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1"/>
      <c r="DW22" s="772"/>
      <c r="DX22" s="772"/>
      <c r="DY22" s="772"/>
      <c r="DZ22" s="777"/>
      <c r="EA22" s="232"/>
    </row>
    <row r="23" spans="1:131" s="233" customFormat="1" ht="26.25" customHeight="1" thickBot="1">
      <c r="A23" s="238" t="s">
        <v>396</v>
      </c>
      <c r="B23" s="788" t="s">
        <v>397</v>
      </c>
      <c r="C23" s="789"/>
      <c r="D23" s="789"/>
      <c r="E23" s="789"/>
      <c r="F23" s="789"/>
      <c r="G23" s="789"/>
      <c r="H23" s="789"/>
      <c r="I23" s="789"/>
      <c r="J23" s="789"/>
      <c r="K23" s="789"/>
      <c r="L23" s="789"/>
      <c r="M23" s="789"/>
      <c r="N23" s="789"/>
      <c r="O23" s="789"/>
      <c r="P23" s="790"/>
      <c r="Q23" s="791"/>
      <c r="R23" s="792"/>
      <c r="S23" s="792"/>
      <c r="T23" s="792"/>
      <c r="U23" s="792"/>
      <c r="V23" s="792"/>
      <c r="W23" s="792"/>
      <c r="X23" s="792"/>
      <c r="Y23" s="792"/>
      <c r="Z23" s="792"/>
      <c r="AA23" s="792"/>
      <c r="AB23" s="792"/>
      <c r="AC23" s="792"/>
      <c r="AD23" s="792"/>
      <c r="AE23" s="793"/>
      <c r="AF23" s="794">
        <v>244</v>
      </c>
      <c r="AG23" s="792"/>
      <c r="AH23" s="792"/>
      <c r="AI23" s="792"/>
      <c r="AJ23" s="795"/>
      <c r="AK23" s="796"/>
      <c r="AL23" s="797"/>
      <c r="AM23" s="797"/>
      <c r="AN23" s="797"/>
      <c r="AO23" s="797"/>
      <c r="AP23" s="792"/>
      <c r="AQ23" s="792"/>
      <c r="AR23" s="792"/>
      <c r="AS23" s="792"/>
      <c r="AT23" s="792"/>
      <c r="AU23" s="808"/>
      <c r="AV23" s="808"/>
      <c r="AW23" s="808"/>
      <c r="AX23" s="808"/>
      <c r="AY23" s="809"/>
      <c r="AZ23" s="810" t="s">
        <v>398</v>
      </c>
      <c r="BA23" s="811"/>
      <c r="BB23" s="811"/>
      <c r="BC23" s="811"/>
      <c r="BD23" s="812"/>
      <c r="BE23" s="231"/>
      <c r="BF23" s="231"/>
      <c r="BG23" s="231"/>
      <c r="BH23" s="231"/>
      <c r="BI23" s="231"/>
      <c r="BJ23" s="231"/>
      <c r="BK23" s="231"/>
      <c r="BL23" s="231"/>
      <c r="BM23" s="231"/>
      <c r="BN23" s="231"/>
      <c r="BO23" s="231"/>
      <c r="BP23" s="231"/>
      <c r="BQ23" s="236">
        <v>17</v>
      </c>
      <c r="BR23" s="237"/>
      <c r="BS23" s="771"/>
      <c r="BT23" s="772"/>
      <c r="BU23" s="772"/>
      <c r="BV23" s="772"/>
      <c r="BW23" s="772"/>
      <c r="BX23" s="772"/>
      <c r="BY23" s="772"/>
      <c r="BZ23" s="772"/>
      <c r="CA23" s="772"/>
      <c r="CB23" s="772"/>
      <c r="CC23" s="772"/>
      <c r="CD23" s="772"/>
      <c r="CE23" s="772"/>
      <c r="CF23" s="772"/>
      <c r="CG23" s="77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1"/>
      <c r="DW23" s="772"/>
      <c r="DX23" s="772"/>
      <c r="DY23" s="772"/>
      <c r="DZ23" s="777"/>
      <c r="EA23" s="232"/>
    </row>
    <row r="24" spans="1:131" s="233" customFormat="1" ht="26.25" customHeight="1">
      <c r="A24" s="807" t="s">
        <v>399</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0"/>
      <c r="BA24" s="230"/>
      <c r="BB24" s="230"/>
      <c r="BC24" s="230"/>
      <c r="BD24" s="230"/>
      <c r="BE24" s="231"/>
      <c r="BF24" s="231"/>
      <c r="BG24" s="231"/>
      <c r="BH24" s="231"/>
      <c r="BI24" s="231"/>
      <c r="BJ24" s="231"/>
      <c r="BK24" s="231"/>
      <c r="BL24" s="231"/>
      <c r="BM24" s="231"/>
      <c r="BN24" s="231"/>
      <c r="BO24" s="231"/>
      <c r="BP24" s="231"/>
      <c r="BQ24" s="236">
        <v>18</v>
      </c>
      <c r="BR24" s="237"/>
      <c r="BS24" s="771"/>
      <c r="BT24" s="772"/>
      <c r="BU24" s="772"/>
      <c r="BV24" s="772"/>
      <c r="BW24" s="772"/>
      <c r="BX24" s="772"/>
      <c r="BY24" s="772"/>
      <c r="BZ24" s="772"/>
      <c r="CA24" s="772"/>
      <c r="CB24" s="772"/>
      <c r="CC24" s="772"/>
      <c r="CD24" s="772"/>
      <c r="CE24" s="772"/>
      <c r="CF24" s="772"/>
      <c r="CG24" s="77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1"/>
      <c r="DW24" s="772"/>
      <c r="DX24" s="772"/>
      <c r="DY24" s="772"/>
      <c r="DZ24" s="777"/>
      <c r="EA24" s="232"/>
    </row>
    <row r="25" spans="1:131" ht="26.25" customHeight="1" thickBot="1">
      <c r="A25" s="723" t="s">
        <v>400</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230"/>
      <c r="BK25" s="230"/>
      <c r="BL25" s="230"/>
      <c r="BM25" s="230"/>
      <c r="BN25" s="230"/>
      <c r="BO25" s="239"/>
      <c r="BP25" s="239"/>
      <c r="BQ25" s="236">
        <v>19</v>
      </c>
      <c r="BR25" s="237"/>
      <c r="BS25" s="771"/>
      <c r="BT25" s="772"/>
      <c r="BU25" s="772"/>
      <c r="BV25" s="772"/>
      <c r="BW25" s="772"/>
      <c r="BX25" s="772"/>
      <c r="BY25" s="772"/>
      <c r="BZ25" s="772"/>
      <c r="CA25" s="772"/>
      <c r="CB25" s="772"/>
      <c r="CC25" s="772"/>
      <c r="CD25" s="772"/>
      <c r="CE25" s="772"/>
      <c r="CF25" s="772"/>
      <c r="CG25" s="77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1"/>
      <c r="DW25" s="772"/>
      <c r="DX25" s="772"/>
      <c r="DY25" s="772"/>
      <c r="DZ25" s="777"/>
      <c r="EA25" s="228"/>
    </row>
    <row r="26" spans="1:131" ht="26.25" customHeight="1">
      <c r="A26" s="725" t="s">
        <v>375</v>
      </c>
      <c r="B26" s="726"/>
      <c r="C26" s="726"/>
      <c r="D26" s="726"/>
      <c r="E26" s="726"/>
      <c r="F26" s="726"/>
      <c r="G26" s="726"/>
      <c r="H26" s="726"/>
      <c r="I26" s="726"/>
      <c r="J26" s="726"/>
      <c r="K26" s="726"/>
      <c r="L26" s="726"/>
      <c r="M26" s="726"/>
      <c r="N26" s="726"/>
      <c r="O26" s="726"/>
      <c r="P26" s="727"/>
      <c r="Q26" s="731" t="s">
        <v>401</v>
      </c>
      <c r="R26" s="732"/>
      <c r="S26" s="732"/>
      <c r="T26" s="732"/>
      <c r="U26" s="733"/>
      <c r="V26" s="731" t="s">
        <v>402</v>
      </c>
      <c r="W26" s="732"/>
      <c r="X26" s="732"/>
      <c r="Y26" s="732"/>
      <c r="Z26" s="733"/>
      <c r="AA26" s="731" t="s">
        <v>403</v>
      </c>
      <c r="AB26" s="732"/>
      <c r="AC26" s="732"/>
      <c r="AD26" s="732"/>
      <c r="AE26" s="732"/>
      <c r="AF26" s="813" t="s">
        <v>404</v>
      </c>
      <c r="AG26" s="814"/>
      <c r="AH26" s="814"/>
      <c r="AI26" s="814"/>
      <c r="AJ26" s="815"/>
      <c r="AK26" s="732" t="s">
        <v>405</v>
      </c>
      <c r="AL26" s="732"/>
      <c r="AM26" s="732"/>
      <c r="AN26" s="732"/>
      <c r="AO26" s="733"/>
      <c r="AP26" s="731" t="s">
        <v>406</v>
      </c>
      <c r="AQ26" s="732"/>
      <c r="AR26" s="732"/>
      <c r="AS26" s="732"/>
      <c r="AT26" s="733"/>
      <c r="AU26" s="731" t="s">
        <v>407</v>
      </c>
      <c r="AV26" s="732"/>
      <c r="AW26" s="732"/>
      <c r="AX26" s="732"/>
      <c r="AY26" s="733"/>
      <c r="AZ26" s="731" t="s">
        <v>408</v>
      </c>
      <c r="BA26" s="732"/>
      <c r="BB26" s="732"/>
      <c r="BC26" s="732"/>
      <c r="BD26" s="733"/>
      <c r="BE26" s="731" t="s">
        <v>382</v>
      </c>
      <c r="BF26" s="732"/>
      <c r="BG26" s="732"/>
      <c r="BH26" s="732"/>
      <c r="BI26" s="738"/>
      <c r="BJ26" s="230"/>
      <c r="BK26" s="230"/>
      <c r="BL26" s="230"/>
      <c r="BM26" s="230"/>
      <c r="BN26" s="230"/>
      <c r="BO26" s="239"/>
      <c r="BP26" s="239"/>
      <c r="BQ26" s="236">
        <v>20</v>
      </c>
      <c r="BR26" s="237"/>
      <c r="BS26" s="771"/>
      <c r="BT26" s="772"/>
      <c r="BU26" s="772"/>
      <c r="BV26" s="772"/>
      <c r="BW26" s="772"/>
      <c r="BX26" s="772"/>
      <c r="BY26" s="772"/>
      <c r="BZ26" s="772"/>
      <c r="CA26" s="772"/>
      <c r="CB26" s="772"/>
      <c r="CC26" s="772"/>
      <c r="CD26" s="772"/>
      <c r="CE26" s="772"/>
      <c r="CF26" s="772"/>
      <c r="CG26" s="77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1"/>
      <c r="DW26" s="772"/>
      <c r="DX26" s="772"/>
      <c r="DY26" s="772"/>
      <c r="DZ26" s="777"/>
      <c r="EA26" s="228"/>
    </row>
    <row r="27" spans="1:131" ht="26.25" customHeight="1" thickBot="1">
      <c r="A27" s="728"/>
      <c r="B27" s="729"/>
      <c r="C27" s="729"/>
      <c r="D27" s="729"/>
      <c r="E27" s="729"/>
      <c r="F27" s="729"/>
      <c r="G27" s="729"/>
      <c r="H27" s="729"/>
      <c r="I27" s="729"/>
      <c r="J27" s="729"/>
      <c r="K27" s="729"/>
      <c r="L27" s="729"/>
      <c r="M27" s="729"/>
      <c r="N27" s="729"/>
      <c r="O27" s="729"/>
      <c r="P27" s="730"/>
      <c r="Q27" s="734"/>
      <c r="R27" s="735"/>
      <c r="S27" s="735"/>
      <c r="T27" s="735"/>
      <c r="U27" s="736"/>
      <c r="V27" s="734"/>
      <c r="W27" s="735"/>
      <c r="X27" s="735"/>
      <c r="Y27" s="735"/>
      <c r="Z27" s="736"/>
      <c r="AA27" s="734"/>
      <c r="AB27" s="735"/>
      <c r="AC27" s="735"/>
      <c r="AD27" s="735"/>
      <c r="AE27" s="735"/>
      <c r="AF27" s="816"/>
      <c r="AG27" s="817"/>
      <c r="AH27" s="817"/>
      <c r="AI27" s="817"/>
      <c r="AJ27" s="818"/>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0"/>
      <c r="BJ27" s="230"/>
      <c r="BK27" s="230"/>
      <c r="BL27" s="230"/>
      <c r="BM27" s="230"/>
      <c r="BN27" s="230"/>
      <c r="BO27" s="239"/>
      <c r="BP27" s="239"/>
      <c r="BQ27" s="236">
        <v>21</v>
      </c>
      <c r="BR27" s="237"/>
      <c r="BS27" s="771"/>
      <c r="BT27" s="772"/>
      <c r="BU27" s="772"/>
      <c r="BV27" s="772"/>
      <c r="BW27" s="772"/>
      <c r="BX27" s="772"/>
      <c r="BY27" s="772"/>
      <c r="BZ27" s="772"/>
      <c r="CA27" s="772"/>
      <c r="CB27" s="772"/>
      <c r="CC27" s="772"/>
      <c r="CD27" s="772"/>
      <c r="CE27" s="772"/>
      <c r="CF27" s="772"/>
      <c r="CG27" s="77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1"/>
      <c r="DW27" s="772"/>
      <c r="DX27" s="772"/>
      <c r="DY27" s="772"/>
      <c r="DZ27" s="777"/>
      <c r="EA27" s="228"/>
    </row>
    <row r="28" spans="1:131" ht="26.25" customHeight="1" thickTop="1">
      <c r="A28" s="240">
        <v>1</v>
      </c>
      <c r="B28" s="747" t="s">
        <v>409</v>
      </c>
      <c r="C28" s="748"/>
      <c r="D28" s="748"/>
      <c r="E28" s="748"/>
      <c r="F28" s="748"/>
      <c r="G28" s="748"/>
      <c r="H28" s="748"/>
      <c r="I28" s="748"/>
      <c r="J28" s="748"/>
      <c r="K28" s="748"/>
      <c r="L28" s="748"/>
      <c r="M28" s="748"/>
      <c r="N28" s="748"/>
      <c r="O28" s="748"/>
      <c r="P28" s="749"/>
      <c r="Q28" s="821">
        <v>7366</v>
      </c>
      <c r="R28" s="822"/>
      <c r="S28" s="822"/>
      <c r="T28" s="822"/>
      <c r="U28" s="822"/>
      <c r="V28" s="822">
        <v>7354</v>
      </c>
      <c r="W28" s="822"/>
      <c r="X28" s="822"/>
      <c r="Y28" s="822"/>
      <c r="Z28" s="822"/>
      <c r="AA28" s="822">
        <v>12</v>
      </c>
      <c r="AB28" s="822"/>
      <c r="AC28" s="822"/>
      <c r="AD28" s="822"/>
      <c r="AE28" s="823"/>
      <c r="AF28" s="824">
        <v>12</v>
      </c>
      <c r="AG28" s="822"/>
      <c r="AH28" s="822"/>
      <c r="AI28" s="822"/>
      <c r="AJ28" s="825"/>
      <c r="AK28" s="826">
        <v>1316</v>
      </c>
      <c r="AL28" s="827"/>
      <c r="AM28" s="827"/>
      <c r="AN28" s="827"/>
      <c r="AO28" s="827"/>
      <c r="AP28" s="787" t="s">
        <v>128</v>
      </c>
      <c r="AQ28" s="787"/>
      <c r="AR28" s="787"/>
      <c r="AS28" s="787"/>
      <c r="AT28" s="787"/>
      <c r="AU28" s="787" t="s">
        <v>128</v>
      </c>
      <c r="AV28" s="787"/>
      <c r="AW28" s="787"/>
      <c r="AX28" s="787"/>
      <c r="AY28" s="787"/>
      <c r="AZ28" s="828"/>
      <c r="BA28" s="828"/>
      <c r="BB28" s="828"/>
      <c r="BC28" s="828"/>
      <c r="BD28" s="828"/>
      <c r="BE28" s="819"/>
      <c r="BF28" s="819"/>
      <c r="BG28" s="819"/>
      <c r="BH28" s="819"/>
      <c r="BI28" s="820"/>
      <c r="BJ28" s="230"/>
      <c r="BK28" s="230"/>
      <c r="BL28" s="230"/>
      <c r="BM28" s="230"/>
      <c r="BN28" s="230"/>
      <c r="BO28" s="239"/>
      <c r="BP28" s="239"/>
      <c r="BQ28" s="236">
        <v>22</v>
      </c>
      <c r="BR28" s="237"/>
      <c r="BS28" s="771"/>
      <c r="BT28" s="772"/>
      <c r="BU28" s="772"/>
      <c r="BV28" s="772"/>
      <c r="BW28" s="772"/>
      <c r="BX28" s="772"/>
      <c r="BY28" s="772"/>
      <c r="BZ28" s="772"/>
      <c r="CA28" s="772"/>
      <c r="CB28" s="772"/>
      <c r="CC28" s="772"/>
      <c r="CD28" s="772"/>
      <c r="CE28" s="772"/>
      <c r="CF28" s="772"/>
      <c r="CG28" s="77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1"/>
      <c r="DW28" s="772"/>
      <c r="DX28" s="772"/>
      <c r="DY28" s="772"/>
      <c r="DZ28" s="777"/>
      <c r="EA28" s="228"/>
    </row>
    <row r="29" spans="1:131" ht="26.25" customHeight="1">
      <c r="A29" s="240">
        <v>2</v>
      </c>
      <c r="B29" s="778" t="s">
        <v>410</v>
      </c>
      <c r="C29" s="779"/>
      <c r="D29" s="779"/>
      <c r="E29" s="779"/>
      <c r="F29" s="779"/>
      <c r="G29" s="779"/>
      <c r="H29" s="779"/>
      <c r="I29" s="779"/>
      <c r="J29" s="779"/>
      <c r="K29" s="779"/>
      <c r="L29" s="779"/>
      <c r="M29" s="779"/>
      <c r="N29" s="779"/>
      <c r="O29" s="779"/>
      <c r="P29" s="780"/>
      <c r="Q29" s="781">
        <v>540</v>
      </c>
      <c r="R29" s="782"/>
      <c r="S29" s="782"/>
      <c r="T29" s="782"/>
      <c r="U29" s="782"/>
      <c r="V29" s="782">
        <v>523</v>
      </c>
      <c r="W29" s="782"/>
      <c r="X29" s="782"/>
      <c r="Y29" s="782"/>
      <c r="Z29" s="782"/>
      <c r="AA29" s="782">
        <v>17</v>
      </c>
      <c r="AB29" s="782"/>
      <c r="AC29" s="782"/>
      <c r="AD29" s="782"/>
      <c r="AE29" s="783"/>
      <c r="AF29" s="784">
        <v>17</v>
      </c>
      <c r="AG29" s="785"/>
      <c r="AH29" s="785"/>
      <c r="AI29" s="785"/>
      <c r="AJ29" s="786"/>
      <c r="AK29" s="833">
        <v>120</v>
      </c>
      <c r="AL29" s="829"/>
      <c r="AM29" s="829"/>
      <c r="AN29" s="829"/>
      <c r="AO29" s="829"/>
      <c r="AP29" s="787" t="s">
        <v>128</v>
      </c>
      <c r="AQ29" s="787"/>
      <c r="AR29" s="787"/>
      <c r="AS29" s="787"/>
      <c r="AT29" s="787"/>
      <c r="AU29" s="787" t="s">
        <v>128</v>
      </c>
      <c r="AV29" s="787"/>
      <c r="AW29" s="787"/>
      <c r="AX29" s="787"/>
      <c r="AY29" s="787"/>
      <c r="AZ29" s="830"/>
      <c r="BA29" s="830"/>
      <c r="BB29" s="830"/>
      <c r="BC29" s="830"/>
      <c r="BD29" s="830"/>
      <c r="BE29" s="831"/>
      <c r="BF29" s="831"/>
      <c r="BG29" s="831"/>
      <c r="BH29" s="831"/>
      <c r="BI29" s="832"/>
      <c r="BJ29" s="230"/>
      <c r="BK29" s="230"/>
      <c r="BL29" s="230"/>
      <c r="BM29" s="230"/>
      <c r="BN29" s="230"/>
      <c r="BO29" s="239"/>
      <c r="BP29" s="239"/>
      <c r="BQ29" s="236">
        <v>23</v>
      </c>
      <c r="BR29" s="237"/>
      <c r="BS29" s="771"/>
      <c r="BT29" s="772"/>
      <c r="BU29" s="772"/>
      <c r="BV29" s="772"/>
      <c r="BW29" s="772"/>
      <c r="BX29" s="772"/>
      <c r="BY29" s="772"/>
      <c r="BZ29" s="772"/>
      <c r="CA29" s="772"/>
      <c r="CB29" s="772"/>
      <c r="CC29" s="772"/>
      <c r="CD29" s="772"/>
      <c r="CE29" s="772"/>
      <c r="CF29" s="772"/>
      <c r="CG29" s="77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1"/>
      <c r="DW29" s="772"/>
      <c r="DX29" s="772"/>
      <c r="DY29" s="772"/>
      <c r="DZ29" s="777"/>
      <c r="EA29" s="228"/>
    </row>
    <row r="30" spans="1:131" ht="26.25" customHeight="1">
      <c r="A30" s="240">
        <v>3</v>
      </c>
      <c r="B30" s="778" t="s">
        <v>411</v>
      </c>
      <c r="C30" s="779"/>
      <c r="D30" s="779"/>
      <c r="E30" s="779"/>
      <c r="F30" s="779"/>
      <c r="G30" s="779"/>
      <c r="H30" s="779"/>
      <c r="I30" s="779"/>
      <c r="J30" s="779"/>
      <c r="K30" s="779"/>
      <c r="L30" s="779"/>
      <c r="M30" s="779"/>
      <c r="N30" s="779"/>
      <c r="O30" s="779"/>
      <c r="P30" s="780"/>
      <c r="Q30" s="781">
        <v>1597</v>
      </c>
      <c r="R30" s="782"/>
      <c r="S30" s="782"/>
      <c r="T30" s="782"/>
      <c r="U30" s="782"/>
      <c r="V30" s="782">
        <v>1327</v>
      </c>
      <c r="W30" s="782"/>
      <c r="X30" s="782"/>
      <c r="Y30" s="782"/>
      <c r="Z30" s="782"/>
      <c r="AA30" s="782">
        <v>270</v>
      </c>
      <c r="AB30" s="782"/>
      <c r="AC30" s="782"/>
      <c r="AD30" s="782"/>
      <c r="AE30" s="783"/>
      <c r="AF30" s="784">
        <v>1408</v>
      </c>
      <c r="AG30" s="785"/>
      <c r="AH30" s="785"/>
      <c r="AI30" s="785"/>
      <c r="AJ30" s="786"/>
      <c r="AK30" s="833">
        <v>10</v>
      </c>
      <c r="AL30" s="829"/>
      <c r="AM30" s="829"/>
      <c r="AN30" s="829"/>
      <c r="AO30" s="829"/>
      <c r="AP30" s="829">
        <v>583</v>
      </c>
      <c r="AQ30" s="829"/>
      <c r="AR30" s="829"/>
      <c r="AS30" s="829"/>
      <c r="AT30" s="829"/>
      <c r="AU30" s="829">
        <v>3</v>
      </c>
      <c r="AV30" s="829"/>
      <c r="AW30" s="829"/>
      <c r="AX30" s="829"/>
      <c r="AY30" s="829"/>
      <c r="AZ30" s="830"/>
      <c r="BA30" s="830"/>
      <c r="BB30" s="830"/>
      <c r="BC30" s="830"/>
      <c r="BD30" s="830"/>
      <c r="BE30" s="831" t="s">
        <v>412</v>
      </c>
      <c r="BF30" s="831"/>
      <c r="BG30" s="831"/>
      <c r="BH30" s="831"/>
      <c r="BI30" s="832"/>
      <c r="BJ30" s="230"/>
      <c r="BK30" s="230"/>
      <c r="BL30" s="230"/>
      <c r="BM30" s="230"/>
      <c r="BN30" s="230"/>
      <c r="BO30" s="239"/>
      <c r="BP30" s="239"/>
      <c r="BQ30" s="236">
        <v>24</v>
      </c>
      <c r="BR30" s="237"/>
      <c r="BS30" s="771"/>
      <c r="BT30" s="772"/>
      <c r="BU30" s="772"/>
      <c r="BV30" s="772"/>
      <c r="BW30" s="772"/>
      <c r="BX30" s="772"/>
      <c r="BY30" s="772"/>
      <c r="BZ30" s="772"/>
      <c r="CA30" s="772"/>
      <c r="CB30" s="772"/>
      <c r="CC30" s="772"/>
      <c r="CD30" s="772"/>
      <c r="CE30" s="772"/>
      <c r="CF30" s="772"/>
      <c r="CG30" s="77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1"/>
      <c r="DW30" s="772"/>
      <c r="DX30" s="772"/>
      <c r="DY30" s="772"/>
      <c r="DZ30" s="777"/>
      <c r="EA30" s="228"/>
    </row>
    <row r="31" spans="1:131" ht="26.25" customHeight="1">
      <c r="A31" s="240">
        <v>4</v>
      </c>
      <c r="B31" s="778" t="s">
        <v>413</v>
      </c>
      <c r="C31" s="779"/>
      <c r="D31" s="779"/>
      <c r="E31" s="779"/>
      <c r="F31" s="779"/>
      <c r="G31" s="779"/>
      <c r="H31" s="779"/>
      <c r="I31" s="779"/>
      <c r="J31" s="779"/>
      <c r="K31" s="779"/>
      <c r="L31" s="779"/>
      <c r="M31" s="779"/>
      <c r="N31" s="779"/>
      <c r="O31" s="779"/>
      <c r="P31" s="780"/>
      <c r="Q31" s="781">
        <v>865</v>
      </c>
      <c r="R31" s="782"/>
      <c r="S31" s="782"/>
      <c r="T31" s="782"/>
      <c r="U31" s="782"/>
      <c r="V31" s="782">
        <v>856</v>
      </c>
      <c r="W31" s="782"/>
      <c r="X31" s="782"/>
      <c r="Y31" s="782"/>
      <c r="Z31" s="782"/>
      <c r="AA31" s="782">
        <v>1249</v>
      </c>
      <c r="AB31" s="782"/>
      <c r="AC31" s="782"/>
      <c r="AD31" s="782"/>
      <c r="AE31" s="783"/>
      <c r="AF31" s="784">
        <v>261</v>
      </c>
      <c r="AG31" s="785"/>
      <c r="AH31" s="785"/>
      <c r="AI31" s="785"/>
      <c r="AJ31" s="786"/>
      <c r="AK31" s="833">
        <v>392</v>
      </c>
      <c r="AL31" s="829"/>
      <c r="AM31" s="829"/>
      <c r="AN31" s="829"/>
      <c r="AO31" s="829"/>
      <c r="AP31" s="829">
        <v>4070</v>
      </c>
      <c r="AQ31" s="829"/>
      <c r="AR31" s="829"/>
      <c r="AS31" s="829"/>
      <c r="AT31" s="829"/>
      <c r="AU31" s="829">
        <v>2283</v>
      </c>
      <c r="AV31" s="829"/>
      <c r="AW31" s="829"/>
      <c r="AX31" s="829"/>
      <c r="AY31" s="829"/>
      <c r="AZ31" s="830"/>
      <c r="BA31" s="830"/>
      <c r="BB31" s="830"/>
      <c r="BC31" s="830"/>
      <c r="BD31" s="830"/>
      <c r="BE31" s="831" t="s">
        <v>414</v>
      </c>
      <c r="BF31" s="831"/>
      <c r="BG31" s="831"/>
      <c r="BH31" s="831"/>
      <c r="BI31" s="832"/>
      <c r="BJ31" s="230"/>
      <c r="BK31" s="230"/>
      <c r="BL31" s="230"/>
      <c r="BM31" s="230"/>
      <c r="BN31" s="230"/>
      <c r="BO31" s="239"/>
      <c r="BP31" s="239"/>
      <c r="BQ31" s="236">
        <v>25</v>
      </c>
      <c r="BR31" s="237"/>
      <c r="BS31" s="771"/>
      <c r="BT31" s="772"/>
      <c r="BU31" s="772"/>
      <c r="BV31" s="772"/>
      <c r="BW31" s="772"/>
      <c r="BX31" s="772"/>
      <c r="BY31" s="772"/>
      <c r="BZ31" s="772"/>
      <c r="CA31" s="772"/>
      <c r="CB31" s="772"/>
      <c r="CC31" s="772"/>
      <c r="CD31" s="772"/>
      <c r="CE31" s="772"/>
      <c r="CF31" s="772"/>
      <c r="CG31" s="77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1"/>
      <c r="DW31" s="772"/>
      <c r="DX31" s="772"/>
      <c r="DY31" s="772"/>
      <c r="DZ31" s="777"/>
      <c r="EA31" s="228"/>
    </row>
    <row r="32" spans="1:131" ht="26.25" customHeight="1">
      <c r="A32" s="240">
        <v>5</v>
      </c>
      <c r="B32" s="778"/>
      <c r="C32" s="779"/>
      <c r="D32" s="779"/>
      <c r="E32" s="779"/>
      <c r="F32" s="779"/>
      <c r="G32" s="779"/>
      <c r="H32" s="779"/>
      <c r="I32" s="779"/>
      <c r="J32" s="779"/>
      <c r="K32" s="779"/>
      <c r="L32" s="779"/>
      <c r="M32" s="779"/>
      <c r="N32" s="779"/>
      <c r="O32" s="779"/>
      <c r="P32" s="780"/>
      <c r="Q32" s="781"/>
      <c r="R32" s="782"/>
      <c r="S32" s="782"/>
      <c r="T32" s="782"/>
      <c r="U32" s="782"/>
      <c r="V32" s="782"/>
      <c r="W32" s="782"/>
      <c r="X32" s="782"/>
      <c r="Y32" s="782"/>
      <c r="Z32" s="782"/>
      <c r="AA32" s="782"/>
      <c r="AB32" s="782"/>
      <c r="AC32" s="782"/>
      <c r="AD32" s="782"/>
      <c r="AE32" s="783"/>
      <c r="AF32" s="784"/>
      <c r="AG32" s="785"/>
      <c r="AH32" s="785"/>
      <c r="AI32" s="785"/>
      <c r="AJ32" s="786"/>
      <c r="AK32" s="833"/>
      <c r="AL32" s="829"/>
      <c r="AM32" s="829"/>
      <c r="AN32" s="829"/>
      <c r="AO32" s="829"/>
      <c r="AP32" s="829"/>
      <c r="AQ32" s="829"/>
      <c r="AR32" s="829"/>
      <c r="AS32" s="829"/>
      <c r="AT32" s="829"/>
      <c r="AU32" s="829"/>
      <c r="AV32" s="829"/>
      <c r="AW32" s="829"/>
      <c r="AX32" s="829"/>
      <c r="AY32" s="829"/>
      <c r="AZ32" s="830"/>
      <c r="BA32" s="830"/>
      <c r="BB32" s="830"/>
      <c r="BC32" s="830"/>
      <c r="BD32" s="830"/>
      <c r="BE32" s="831"/>
      <c r="BF32" s="831"/>
      <c r="BG32" s="831"/>
      <c r="BH32" s="831"/>
      <c r="BI32" s="832"/>
      <c r="BJ32" s="230"/>
      <c r="BK32" s="230"/>
      <c r="BL32" s="230"/>
      <c r="BM32" s="230"/>
      <c r="BN32" s="230"/>
      <c r="BO32" s="239"/>
      <c r="BP32" s="239"/>
      <c r="BQ32" s="236">
        <v>26</v>
      </c>
      <c r="BR32" s="237"/>
      <c r="BS32" s="771"/>
      <c r="BT32" s="772"/>
      <c r="BU32" s="772"/>
      <c r="BV32" s="772"/>
      <c r="BW32" s="772"/>
      <c r="BX32" s="772"/>
      <c r="BY32" s="772"/>
      <c r="BZ32" s="772"/>
      <c r="CA32" s="772"/>
      <c r="CB32" s="772"/>
      <c r="CC32" s="772"/>
      <c r="CD32" s="772"/>
      <c r="CE32" s="772"/>
      <c r="CF32" s="772"/>
      <c r="CG32" s="77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1"/>
      <c r="DW32" s="772"/>
      <c r="DX32" s="772"/>
      <c r="DY32" s="772"/>
      <c r="DZ32" s="777"/>
      <c r="EA32" s="228"/>
    </row>
    <row r="33" spans="1:131" ht="26.25" customHeight="1">
      <c r="A33" s="240">
        <v>6</v>
      </c>
      <c r="B33" s="778"/>
      <c r="C33" s="779"/>
      <c r="D33" s="779"/>
      <c r="E33" s="779"/>
      <c r="F33" s="779"/>
      <c r="G33" s="779"/>
      <c r="H33" s="779"/>
      <c r="I33" s="779"/>
      <c r="J33" s="779"/>
      <c r="K33" s="779"/>
      <c r="L33" s="779"/>
      <c r="M33" s="779"/>
      <c r="N33" s="779"/>
      <c r="O33" s="779"/>
      <c r="P33" s="780"/>
      <c r="Q33" s="781"/>
      <c r="R33" s="782"/>
      <c r="S33" s="782"/>
      <c r="T33" s="782"/>
      <c r="U33" s="782"/>
      <c r="V33" s="782"/>
      <c r="W33" s="782"/>
      <c r="X33" s="782"/>
      <c r="Y33" s="782"/>
      <c r="Z33" s="782"/>
      <c r="AA33" s="782"/>
      <c r="AB33" s="782"/>
      <c r="AC33" s="782"/>
      <c r="AD33" s="782"/>
      <c r="AE33" s="783"/>
      <c r="AF33" s="784"/>
      <c r="AG33" s="785"/>
      <c r="AH33" s="785"/>
      <c r="AI33" s="785"/>
      <c r="AJ33" s="786"/>
      <c r="AK33" s="833"/>
      <c r="AL33" s="829"/>
      <c r="AM33" s="829"/>
      <c r="AN33" s="829"/>
      <c r="AO33" s="829"/>
      <c r="AP33" s="829"/>
      <c r="AQ33" s="829"/>
      <c r="AR33" s="829"/>
      <c r="AS33" s="829"/>
      <c r="AT33" s="829"/>
      <c r="AU33" s="829"/>
      <c r="AV33" s="829"/>
      <c r="AW33" s="829"/>
      <c r="AX33" s="829"/>
      <c r="AY33" s="829"/>
      <c r="AZ33" s="830"/>
      <c r="BA33" s="830"/>
      <c r="BB33" s="830"/>
      <c r="BC33" s="830"/>
      <c r="BD33" s="830"/>
      <c r="BE33" s="831"/>
      <c r="BF33" s="831"/>
      <c r="BG33" s="831"/>
      <c r="BH33" s="831"/>
      <c r="BI33" s="832"/>
      <c r="BJ33" s="230"/>
      <c r="BK33" s="230"/>
      <c r="BL33" s="230"/>
      <c r="BM33" s="230"/>
      <c r="BN33" s="230"/>
      <c r="BO33" s="239"/>
      <c r="BP33" s="239"/>
      <c r="BQ33" s="236">
        <v>27</v>
      </c>
      <c r="BR33" s="237"/>
      <c r="BS33" s="771"/>
      <c r="BT33" s="772"/>
      <c r="BU33" s="772"/>
      <c r="BV33" s="772"/>
      <c r="BW33" s="772"/>
      <c r="BX33" s="772"/>
      <c r="BY33" s="772"/>
      <c r="BZ33" s="772"/>
      <c r="CA33" s="772"/>
      <c r="CB33" s="772"/>
      <c r="CC33" s="772"/>
      <c r="CD33" s="772"/>
      <c r="CE33" s="772"/>
      <c r="CF33" s="772"/>
      <c r="CG33" s="77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1"/>
      <c r="DW33" s="772"/>
      <c r="DX33" s="772"/>
      <c r="DY33" s="772"/>
      <c r="DZ33" s="777"/>
      <c r="EA33" s="228"/>
    </row>
    <row r="34" spans="1:131" ht="26.25" customHeight="1">
      <c r="A34" s="240">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0"/>
      <c r="BK34" s="230"/>
      <c r="BL34" s="230"/>
      <c r="BM34" s="230"/>
      <c r="BN34" s="230"/>
      <c r="BO34" s="239"/>
      <c r="BP34" s="239"/>
      <c r="BQ34" s="236">
        <v>28</v>
      </c>
      <c r="BR34" s="237"/>
      <c r="BS34" s="771"/>
      <c r="BT34" s="772"/>
      <c r="BU34" s="772"/>
      <c r="BV34" s="772"/>
      <c r="BW34" s="772"/>
      <c r="BX34" s="772"/>
      <c r="BY34" s="772"/>
      <c r="BZ34" s="772"/>
      <c r="CA34" s="772"/>
      <c r="CB34" s="772"/>
      <c r="CC34" s="772"/>
      <c r="CD34" s="772"/>
      <c r="CE34" s="772"/>
      <c r="CF34" s="772"/>
      <c r="CG34" s="77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1"/>
      <c r="DW34" s="772"/>
      <c r="DX34" s="772"/>
      <c r="DY34" s="772"/>
      <c r="DZ34" s="777"/>
      <c r="EA34" s="228"/>
    </row>
    <row r="35" spans="1:131" ht="26.25" customHeight="1">
      <c r="A35" s="240">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0"/>
      <c r="BK35" s="230"/>
      <c r="BL35" s="230"/>
      <c r="BM35" s="230"/>
      <c r="BN35" s="230"/>
      <c r="BO35" s="239"/>
      <c r="BP35" s="239"/>
      <c r="BQ35" s="236">
        <v>29</v>
      </c>
      <c r="BR35" s="237"/>
      <c r="BS35" s="771"/>
      <c r="BT35" s="772"/>
      <c r="BU35" s="772"/>
      <c r="BV35" s="772"/>
      <c r="BW35" s="772"/>
      <c r="BX35" s="772"/>
      <c r="BY35" s="772"/>
      <c r="BZ35" s="772"/>
      <c r="CA35" s="772"/>
      <c r="CB35" s="772"/>
      <c r="CC35" s="772"/>
      <c r="CD35" s="772"/>
      <c r="CE35" s="772"/>
      <c r="CF35" s="772"/>
      <c r="CG35" s="77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1"/>
      <c r="DW35" s="772"/>
      <c r="DX35" s="772"/>
      <c r="DY35" s="772"/>
      <c r="DZ35" s="777"/>
      <c r="EA35" s="228"/>
    </row>
    <row r="36" spans="1:131" ht="26.25" customHeight="1">
      <c r="A36" s="240">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0"/>
      <c r="BK36" s="230"/>
      <c r="BL36" s="230"/>
      <c r="BM36" s="230"/>
      <c r="BN36" s="230"/>
      <c r="BO36" s="239"/>
      <c r="BP36" s="239"/>
      <c r="BQ36" s="236">
        <v>30</v>
      </c>
      <c r="BR36" s="237"/>
      <c r="BS36" s="771"/>
      <c r="BT36" s="772"/>
      <c r="BU36" s="772"/>
      <c r="BV36" s="772"/>
      <c r="BW36" s="772"/>
      <c r="BX36" s="772"/>
      <c r="BY36" s="772"/>
      <c r="BZ36" s="772"/>
      <c r="CA36" s="772"/>
      <c r="CB36" s="772"/>
      <c r="CC36" s="772"/>
      <c r="CD36" s="772"/>
      <c r="CE36" s="772"/>
      <c r="CF36" s="772"/>
      <c r="CG36" s="77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1"/>
      <c r="DW36" s="772"/>
      <c r="DX36" s="772"/>
      <c r="DY36" s="772"/>
      <c r="DZ36" s="777"/>
      <c r="EA36" s="228"/>
    </row>
    <row r="37" spans="1:131" ht="26.25" customHeight="1">
      <c r="A37" s="240">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0"/>
      <c r="BK37" s="230"/>
      <c r="BL37" s="230"/>
      <c r="BM37" s="230"/>
      <c r="BN37" s="230"/>
      <c r="BO37" s="239"/>
      <c r="BP37" s="239"/>
      <c r="BQ37" s="236">
        <v>31</v>
      </c>
      <c r="BR37" s="237"/>
      <c r="BS37" s="771"/>
      <c r="BT37" s="772"/>
      <c r="BU37" s="772"/>
      <c r="BV37" s="772"/>
      <c r="BW37" s="772"/>
      <c r="BX37" s="772"/>
      <c r="BY37" s="772"/>
      <c r="BZ37" s="772"/>
      <c r="CA37" s="772"/>
      <c r="CB37" s="772"/>
      <c r="CC37" s="772"/>
      <c r="CD37" s="772"/>
      <c r="CE37" s="772"/>
      <c r="CF37" s="772"/>
      <c r="CG37" s="77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1"/>
      <c r="DW37" s="772"/>
      <c r="DX37" s="772"/>
      <c r="DY37" s="772"/>
      <c r="DZ37" s="777"/>
      <c r="EA37" s="228"/>
    </row>
    <row r="38" spans="1:131" ht="26.25" customHeight="1">
      <c r="A38" s="240">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0"/>
      <c r="BK38" s="230"/>
      <c r="BL38" s="230"/>
      <c r="BM38" s="230"/>
      <c r="BN38" s="230"/>
      <c r="BO38" s="239"/>
      <c r="BP38" s="239"/>
      <c r="BQ38" s="236">
        <v>32</v>
      </c>
      <c r="BR38" s="237"/>
      <c r="BS38" s="771"/>
      <c r="BT38" s="772"/>
      <c r="BU38" s="772"/>
      <c r="BV38" s="772"/>
      <c r="BW38" s="772"/>
      <c r="BX38" s="772"/>
      <c r="BY38" s="772"/>
      <c r="BZ38" s="772"/>
      <c r="CA38" s="772"/>
      <c r="CB38" s="772"/>
      <c r="CC38" s="772"/>
      <c r="CD38" s="772"/>
      <c r="CE38" s="772"/>
      <c r="CF38" s="772"/>
      <c r="CG38" s="77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1"/>
      <c r="DW38" s="772"/>
      <c r="DX38" s="772"/>
      <c r="DY38" s="772"/>
      <c r="DZ38" s="777"/>
      <c r="EA38" s="228"/>
    </row>
    <row r="39" spans="1:131" ht="26.25" customHeight="1">
      <c r="A39" s="240">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0"/>
      <c r="BK39" s="230"/>
      <c r="BL39" s="230"/>
      <c r="BM39" s="230"/>
      <c r="BN39" s="230"/>
      <c r="BO39" s="239"/>
      <c r="BP39" s="239"/>
      <c r="BQ39" s="236">
        <v>33</v>
      </c>
      <c r="BR39" s="237"/>
      <c r="BS39" s="771"/>
      <c r="BT39" s="772"/>
      <c r="BU39" s="772"/>
      <c r="BV39" s="772"/>
      <c r="BW39" s="772"/>
      <c r="BX39" s="772"/>
      <c r="BY39" s="772"/>
      <c r="BZ39" s="772"/>
      <c r="CA39" s="772"/>
      <c r="CB39" s="772"/>
      <c r="CC39" s="772"/>
      <c r="CD39" s="772"/>
      <c r="CE39" s="772"/>
      <c r="CF39" s="772"/>
      <c r="CG39" s="77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1"/>
      <c r="DW39" s="772"/>
      <c r="DX39" s="772"/>
      <c r="DY39" s="772"/>
      <c r="DZ39" s="777"/>
      <c r="EA39" s="228"/>
    </row>
    <row r="40" spans="1:131" ht="26.25" customHeight="1">
      <c r="A40" s="236">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0"/>
      <c r="BK40" s="230"/>
      <c r="BL40" s="230"/>
      <c r="BM40" s="230"/>
      <c r="BN40" s="230"/>
      <c r="BO40" s="239"/>
      <c r="BP40" s="239"/>
      <c r="BQ40" s="236">
        <v>34</v>
      </c>
      <c r="BR40" s="237"/>
      <c r="BS40" s="771"/>
      <c r="BT40" s="772"/>
      <c r="BU40" s="772"/>
      <c r="BV40" s="772"/>
      <c r="BW40" s="772"/>
      <c r="BX40" s="772"/>
      <c r="BY40" s="772"/>
      <c r="BZ40" s="772"/>
      <c r="CA40" s="772"/>
      <c r="CB40" s="772"/>
      <c r="CC40" s="772"/>
      <c r="CD40" s="772"/>
      <c r="CE40" s="772"/>
      <c r="CF40" s="772"/>
      <c r="CG40" s="77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1"/>
      <c r="DW40" s="772"/>
      <c r="DX40" s="772"/>
      <c r="DY40" s="772"/>
      <c r="DZ40" s="777"/>
      <c r="EA40" s="228"/>
    </row>
    <row r="41" spans="1:131" ht="26.25" customHeight="1">
      <c r="A41" s="236">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0"/>
      <c r="BK41" s="230"/>
      <c r="BL41" s="230"/>
      <c r="BM41" s="230"/>
      <c r="BN41" s="230"/>
      <c r="BO41" s="239"/>
      <c r="BP41" s="239"/>
      <c r="BQ41" s="236">
        <v>35</v>
      </c>
      <c r="BR41" s="237"/>
      <c r="BS41" s="771"/>
      <c r="BT41" s="772"/>
      <c r="BU41" s="772"/>
      <c r="BV41" s="772"/>
      <c r="BW41" s="772"/>
      <c r="BX41" s="772"/>
      <c r="BY41" s="772"/>
      <c r="BZ41" s="772"/>
      <c r="CA41" s="772"/>
      <c r="CB41" s="772"/>
      <c r="CC41" s="772"/>
      <c r="CD41" s="772"/>
      <c r="CE41" s="772"/>
      <c r="CF41" s="772"/>
      <c r="CG41" s="77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1"/>
      <c r="DW41" s="772"/>
      <c r="DX41" s="772"/>
      <c r="DY41" s="772"/>
      <c r="DZ41" s="777"/>
      <c r="EA41" s="228"/>
    </row>
    <row r="42" spans="1:131" ht="26.25" customHeight="1">
      <c r="A42" s="236">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0"/>
      <c r="BK42" s="230"/>
      <c r="BL42" s="230"/>
      <c r="BM42" s="230"/>
      <c r="BN42" s="230"/>
      <c r="BO42" s="239"/>
      <c r="BP42" s="239"/>
      <c r="BQ42" s="236">
        <v>36</v>
      </c>
      <c r="BR42" s="237"/>
      <c r="BS42" s="771"/>
      <c r="BT42" s="772"/>
      <c r="BU42" s="772"/>
      <c r="BV42" s="772"/>
      <c r="BW42" s="772"/>
      <c r="BX42" s="772"/>
      <c r="BY42" s="772"/>
      <c r="BZ42" s="772"/>
      <c r="CA42" s="772"/>
      <c r="CB42" s="772"/>
      <c r="CC42" s="772"/>
      <c r="CD42" s="772"/>
      <c r="CE42" s="772"/>
      <c r="CF42" s="772"/>
      <c r="CG42" s="77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1"/>
      <c r="DW42" s="772"/>
      <c r="DX42" s="772"/>
      <c r="DY42" s="772"/>
      <c r="DZ42" s="777"/>
      <c r="EA42" s="228"/>
    </row>
    <row r="43" spans="1:131" ht="26.25" customHeight="1">
      <c r="A43" s="236">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0"/>
      <c r="BK43" s="230"/>
      <c r="BL43" s="230"/>
      <c r="BM43" s="230"/>
      <c r="BN43" s="230"/>
      <c r="BO43" s="239"/>
      <c r="BP43" s="239"/>
      <c r="BQ43" s="236">
        <v>37</v>
      </c>
      <c r="BR43" s="237"/>
      <c r="BS43" s="771"/>
      <c r="BT43" s="772"/>
      <c r="BU43" s="772"/>
      <c r="BV43" s="772"/>
      <c r="BW43" s="772"/>
      <c r="BX43" s="772"/>
      <c r="BY43" s="772"/>
      <c r="BZ43" s="772"/>
      <c r="CA43" s="772"/>
      <c r="CB43" s="772"/>
      <c r="CC43" s="772"/>
      <c r="CD43" s="772"/>
      <c r="CE43" s="772"/>
      <c r="CF43" s="772"/>
      <c r="CG43" s="77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1"/>
      <c r="DW43" s="772"/>
      <c r="DX43" s="772"/>
      <c r="DY43" s="772"/>
      <c r="DZ43" s="777"/>
      <c r="EA43" s="228"/>
    </row>
    <row r="44" spans="1:131" ht="26.25" customHeight="1">
      <c r="A44" s="236">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0"/>
      <c r="BK44" s="230"/>
      <c r="BL44" s="230"/>
      <c r="BM44" s="230"/>
      <c r="BN44" s="230"/>
      <c r="BO44" s="239"/>
      <c r="BP44" s="239"/>
      <c r="BQ44" s="236">
        <v>38</v>
      </c>
      <c r="BR44" s="237"/>
      <c r="BS44" s="771"/>
      <c r="BT44" s="772"/>
      <c r="BU44" s="772"/>
      <c r="BV44" s="772"/>
      <c r="BW44" s="772"/>
      <c r="BX44" s="772"/>
      <c r="BY44" s="772"/>
      <c r="BZ44" s="772"/>
      <c r="CA44" s="772"/>
      <c r="CB44" s="772"/>
      <c r="CC44" s="772"/>
      <c r="CD44" s="772"/>
      <c r="CE44" s="772"/>
      <c r="CF44" s="772"/>
      <c r="CG44" s="77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1"/>
      <c r="DW44" s="772"/>
      <c r="DX44" s="772"/>
      <c r="DY44" s="772"/>
      <c r="DZ44" s="777"/>
      <c r="EA44" s="228"/>
    </row>
    <row r="45" spans="1:131" ht="26.25" customHeight="1">
      <c r="A45" s="236">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0"/>
      <c r="BK45" s="230"/>
      <c r="BL45" s="230"/>
      <c r="BM45" s="230"/>
      <c r="BN45" s="230"/>
      <c r="BO45" s="239"/>
      <c r="BP45" s="239"/>
      <c r="BQ45" s="236">
        <v>39</v>
      </c>
      <c r="BR45" s="237"/>
      <c r="BS45" s="771"/>
      <c r="BT45" s="772"/>
      <c r="BU45" s="772"/>
      <c r="BV45" s="772"/>
      <c r="BW45" s="772"/>
      <c r="BX45" s="772"/>
      <c r="BY45" s="772"/>
      <c r="BZ45" s="772"/>
      <c r="CA45" s="772"/>
      <c r="CB45" s="772"/>
      <c r="CC45" s="772"/>
      <c r="CD45" s="772"/>
      <c r="CE45" s="772"/>
      <c r="CF45" s="772"/>
      <c r="CG45" s="77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1"/>
      <c r="DW45" s="772"/>
      <c r="DX45" s="772"/>
      <c r="DY45" s="772"/>
      <c r="DZ45" s="777"/>
      <c r="EA45" s="228"/>
    </row>
    <row r="46" spans="1:131" ht="26.25" customHeight="1">
      <c r="A46" s="236">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0"/>
      <c r="BK46" s="230"/>
      <c r="BL46" s="230"/>
      <c r="BM46" s="230"/>
      <c r="BN46" s="230"/>
      <c r="BO46" s="239"/>
      <c r="BP46" s="239"/>
      <c r="BQ46" s="236">
        <v>40</v>
      </c>
      <c r="BR46" s="237"/>
      <c r="BS46" s="771"/>
      <c r="BT46" s="772"/>
      <c r="BU46" s="772"/>
      <c r="BV46" s="772"/>
      <c r="BW46" s="772"/>
      <c r="BX46" s="772"/>
      <c r="BY46" s="772"/>
      <c r="BZ46" s="772"/>
      <c r="CA46" s="772"/>
      <c r="CB46" s="772"/>
      <c r="CC46" s="772"/>
      <c r="CD46" s="772"/>
      <c r="CE46" s="772"/>
      <c r="CF46" s="772"/>
      <c r="CG46" s="77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1"/>
      <c r="DW46" s="772"/>
      <c r="DX46" s="772"/>
      <c r="DY46" s="772"/>
      <c r="DZ46" s="777"/>
      <c r="EA46" s="228"/>
    </row>
    <row r="47" spans="1:131" ht="26.25" customHeight="1">
      <c r="A47" s="236">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0"/>
      <c r="BK47" s="230"/>
      <c r="BL47" s="230"/>
      <c r="BM47" s="230"/>
      <c r="BN47" s="230"/>
      <c r="BO47" s="239"/>
      <c r="BP47" s="239"/>
      <c r="BQ47" s="236">
        <v>41</v>
      </c>
      <c r="BR47" s="237"/>
      <c r="BS47" s="771"/>
      <c r="BT47" s="772"/>
      <c r="BU47" s="772"/>
      <c r="BV47" s="772"/>
      <c r="BW47" s="772"/>
      <c r="BX47" s="772"/>
      <c r="BY47" s="772"/>
      <c r="BZ47" s="772"/>
      <c r="CA47" s="772"/>
      <c r="CB47" s="772"/>
      <c r="CC47" s="772"/>
      <c r="CD47" s="772"/>
      <c r="CE47" s="772"/>
      <c r="CF47" s="772"/>
      <c r="CG47" s="77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1"/>
      <c r="DW47" s="772"/>
      <c r="DX47" s="772"/>
      <c r="DY47" s="772"/>
      <c r="DZ47" s="777"/>
      <c r="EA47" s="228"/>
    </row>
    <row r="48" spans="1:131" ht="26.25" customHeight="1">
      <c r="A48" s="236">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0"/>
      <c r="BK48" s="230"/>
      <c r="BL48" s="230"/>
      <c r="BM48" s="230"/>
      <c r="BN48" s="230"/>
      <c r="BO48" s="239"/>
      <c r="BP48" s="239"/>
      <c r="BQ48" s="236">
        <v>42</v>
      </c>
      <c r="BR48" s="237"/>
      <c r="BS48" s="771"/>
      <c r="BT48" s="772"/>
      <c r="BU48" s="772"/>
      <c r="BV48" s="772"/>
      <c r="BW48" s="772"/>
      <c r="BX48" s="772"/>
      <c r="BY48" s="772"/>
      <c r="BZ48" s="772"/>
      <c r="CA48" s="772"/>
      <c r="CB48" s="772"/>
      <c r="CC48" s="772"/>
      <c r="CD48" s="772"/>
      <c r="CE48" s="772"/>
      <c r="CF48" s="772"/>
      <c r="CG48" s="77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1"/>
      <c r="DW48" s="772"/>
      <c r="DX48" s="772"/>
      <c r="DY48" s="772"/>
      <c r="DZ48" s="777"/>
      <c r="EA48" s="228"/>
    </row>
    <row r="49" spans="1:131" ht="26.25" customHeight="1">
      <c r="A49" s="236">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0"/>
      <c r="BK49" s="230"/>
      <c r="BL49" s="230"/>
      <c r="BM49" s="230"/>
      <c r="BN49" s="230"/>
      <c r="BO49" s="239"/>
      <c r="BP49" s="239"/>
      <c r="BQ49" s="236">
        <v>43</v>
      </c>
      <c r="BR49" s="237"/>
      <c r="BS49" s="771"/>
      <c r="BT49" s="772"/>
      <c r="BU49" s="772"/>
      <c r="BV49" s="772"/>
      <c r="BW49" s="772"/>
      <c r="BX49" s="772"/>
      <c r="BY49" s="772"/>
      <c r="BZ49" s="772"/>
      <c r="CA49" s="772"/>
      <c r="CB49" s="772"/>
      <c r="CC49" s="772"/>
      <c r="CD49" s="772"/>
      <c r="CE49" s="772"/>
      <c r="CF49" s="772"/>
      <c r="CG49" s="77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1"/>
      <c r="DW49" s="772"/>
      <c r="DX49" s="772"/>
      <c r="DY49" s="772"/>
      <c r="DZ49" s="777"/>
      <c r="EA49" s="228"/>
    </row>
    <row r="50" spans="1:131" ht="26.25" customHeight="1">
      <c r="A50" s="236">
        <v>23</v>
      </c>
      <c r="B50" s="778"/>
      <c r="C50" s="779"/>
      <c r="D50" s="779"/>
      <c r="E50" s="779"/>
      <c r="F50" s="779"/>
      <c r="G50" s="779"/>
      <c r="H50" s="779"/>
      <c r="I50" s="779"/>
      <c r="J50" s="779"/>
      <c r="K50" s="779"/>
      <c r="L50" s="779"/>
      <c r="M50" s="779"/>
      <c r="N50" s="779"/>
      <c r="O50" s="779"/>
      <c r="P50" s="780"/>
      <c r="Q50" s="834"/>
      <c r="R50" s="835"/>
      <c r="S50" s="835"/>
      <c r="T50" s="835"/>
      <c r="U50" s="835"/>
      <c r="V50" s="835"/>
      <c r="W50" s="835"/>
      <c r="X50" s="835"/>
      <c r="Y50" s="835"/>
      <c r="Z50" s="835"/>
      <c r="AA50" s="835"/>
      <c r="AB50" s="835"/>
      <c r="AC50" s="835"/>
      <c r="AD50" s="835"/>
      <c r="AE50" s="836"/>
      <c r="AF50" s="784"/>
      <c r="AG50" s="785"/>
      <c r="AH50" s="785"/>
      <c r="AI50" s="785"/>
      <c r="AJ50" s="786"/>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0"/>
      <c r="BK50" s="230"/>
      <c r="BL50" s="230"/>
      <c r="BM50" s="230"/>
      <c r="BN50" s="230"/>
      <c r="BO50" s="239"/>
      <c r="BP50" s="239"/>
      <c r="BQ50" s="236">
        <v>44</v>
      </c>
      <c r="BR50" s="237"/>
      <c r="BS50" s="771"/>
      <c r="BT50" s="772"/>
      <c r="BU50" s="772"/>
      <c r="BV50" s="772"/>
      <c r="BW50" s="772"/>
      <c r="BX50" s="772"/>
      <c r="BY50" s="772"/>
      <c r="BZ50" s="772"/>
      <c r="CA50" s="772"/>
      <c r="CB50" s="772"/>
      <c r="CC50" s="772"/>
      <c r="CD50" s="772"/>
      <c r="CE50" s="772"/>
      <c r="CF50" s="772"/>
      <c r="CG50" s="77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1"/>
      <c r="DW50" s="772"/>
      <c r="DX50" s="772"/>
      <c r="DY50" s="772"/>
      <c r="DZ50" s="777"/>
      <c r="EA50" s="228"/>
    </row>
    <row r="51" spans="1:131" ht="26.25" customHeight="1">
      <c r="A51" s="236">
        <v>24</v>
      </c>
      <c r="B51" s="778"/>
      <c r="C51" s="779"/>
      <c r="D51" s="779"/>
      <c r="E51" s="779"/>
      <c r="F51" s="779"/>
      <c r="G51" s="779"/>
      <c r="H51" s="779"/>
      <c r="I51" s="779"/>
      <c r="J51" s="779"/>
      <c r="K51" s="779"/>
      <c r="L51" s="779"/>
      <c r="M51" s="779"/>
      <c r="N51" s="779"/>
      <c r="O51" s="779"/>
      <c r="P51" s="780"/>
      <c r="Q51" s="834"/>
      <c r="R51" s="835"/>
      <c r="S51" s="835"/>
      <c r="T51" s="835"/>
      <c r="U51" s="835"/>
      <c r="V51" s="835"/>
      <c r="W51" s="835"/>
      <c r="X51" s="835"/>
      <c r="Y51" s="835"/>
      <c r="Z51" s="835"/>
      <c r="AA51" s="835"/>
      <c r="AB51" s="835"/>
      <c r="AC51" s="835"/>
      <c r="AD51" s="835"/>
      <c r="AE51" s="836"/>
      <c r="AF51" s="784"/>
      <c r="AG51" s="785"/>
      <c r="AH51" s="785"/>
      <c r="AI51" s="785"/>
      <c r="AJ51" s="786"/>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0"/>
      <c r="BK51" s="230"/>
      <c r="BL51" s="230"/>
      <c r="BM51" s="230"/>
      <c r="BN51" s="230"/>
      <c r="BO51" s="239"/>
      <c r="BP51" s="239"/>
      <c r="BQ51" s="236">
        <v>45</v>
      </c>
      <c r="BR51" s="237"/>
      <c r="BS51" s="771"/>
      <c r="BT51" s="772"/>
      <c r="BU51" s="772"/>
      <c r="BV51" s="772"/>
      <c r="BW51" s="772"/>
      <c r="BX51" s="772"/>
      <c r="BY51" s="772"/>
      <c r="BZ51" s="772"/>
      <c r="CA51" s="772"/>
      <c r="CB51" s="772"/>
      <c r="CC51" s="772"/>
      <c r="CD51" s="772"/>
      <c r="CE51" s="772"/>
      <c r="CF51" s="772"/>
      <c r="CG51" s="77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1"/>
      <c r="DW51" s="772"/>
      <c r="DX51" s="772"/>
      <c r="DY51" s="772"/>
      <c r="DZ51" s="777"/>
      <c r="EA51" s="228"/>
    </row>
    <row r="52" spans="1:131" ht="26.25" customHeight="1">
      <c r="A52" s="236">
        <v>25</v>
      </c>
      <c r="B52" s="778"/>
      <c r="C52" s="779"/>
      <c r="D52" s="779"/>
      <c r="E52" s="779"/>
      <c r="F52" s="779"/>
      <c r="G52" s="779"/>
      <c r="H52" s="779"/>
      <c r="I52" s="779"/>
      <c r="J52" s="779"/>
      <c r="K52" s="779"/>
      <c r="L52" s="779"/>
      <c r="M52" s="779"/>
      <c r="N52" s="779"/>
      <c r="O52" s="779"/>
      <c r="P52" s="780"/>
      <c r="Q52" s="834"/>
      <c r="R52" s="835"/>
      <c r="S52" s="835"/>
      <c r="T52" s="835"/>
      <c r="U52" s="835"/>
      <c r="V52" s="835"/>
      <c r="W52" s="835"/>
      <c r="X52" s="835"/>
      <c r="Y52" s="835"/>
      <c r="Z52" s="835"/>
      <c r="AA52" s="835"/>
      <c r="AB52" s="835"/>
      <c r="AC52" s="835"/>
      <c r="AD52" s="835"/>
      <c r="AE52" s="836"/>
      <c r="AF52" s="784"/>
      <c r="AG52" s="785"/>
      <c r="AH52" s="785"/>
      <c r="AI52" s="785"/>
      <c r="AJ52" s="786"/>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0"/>
      <c r="BK52" s="230"/>
      <c r="BL52" s="230"/>
      <c r="BM52" s="230"/>
      <c r="BN52" s="230"/>
      <c r="BO52" s="239"/>
      <c r="BP52" s="239"/>
      <c r="BQ52" s="236">
        <v>46</v>
      </c>
      <c r="BR52" s="237"/>
      <c r="BS52" s="771"/>
      <c r="BT52" s="772"/>
      <c r="BU52" s="772"/>
      <c r="BV52" s="772"/>
      <c r="BW52" s="772"/>
      <c r="BX52" s="772"/>
      <c r="BY52" s="772"/>
      <c r="BZ52" s="772"/>
      <c r="CA52" s="772"/>
      <c r="CB52" s="772"/>
      <c r="CC52" s="772"/>
      <c r="CD52" s="772"/>
      <c r="CE52" s="772"/>
      <c r="CF52" s="772"/>
      <c r="CG52" s="77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1"/>
      <c r="DW52" s="772"/>
      <c r="DX52" s="772"/>
      <c r="DY52" s="772"/>
      <c r="DZ52" s="777"/>
      <c r="EA52" s="228"/>
    </row>
    <row r="53" spans="1:131" ht="26.25" customHeight="1">
      <c r="A53" s="236">
        <v>26</v>
      </c>
      <c r="B53" s="778"/>
      <c r="C53" s="779"/>
      <c r="D53" s="779"/>
      <c r="E53" s="779"/>
      <c r="F53" s="779"/>
      <c r="G53" s="779"/>
      <c r="H53" s="779"/>
      <c r="I53" s="779"/>
      <c r="J53" s="779"/>
      <c r="K53" s="779"/>
      <c r="L53" s="779"/>
      <c r="M53" s="779"/>
      <c r="N53" s="779"/>
      <c r="O53" s="779"/>
      <c r="P53" s="780"/>
      <c r="Q53" s="834"/>
      <c r="R53" s="835"/>
      <c r="S53" s="835"/>
      <c r="T53" s="835"/>
      <c r="U53" s="835"/>
      <c r="V53" s="835"/>
      <c r="W53" s="835"/>
      <c r="X53" s="835"/>
      <c r="Y53" s="835"/>
      <c r="Z53" s="835"/>
      <c r="AA53" s="835"/>
      <c r="AB53" s="835"/>
      <c r="AC53" s="835"/>
      <c r="AD53" s="835"/>
      <c r="AE53" s="836"/>
      <c r="AF53" s="784"/>
      <c r="AG53" s="785"/>
      <c r="AH53" s="785"/>
      <c r="AI53" s="785"/>
      <c r="AJ53" s="786"/>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0"/>
      <c r="BK53" s="230"/>
      <c r="BL53" s="230"/>
      <c r="BM53" s="230"/>
      <c r="BN53" s="230"/>
      <c r="BO53" s="239"/>
      <c r="BP53" s="239"/>
      <c r="BQ53" s="236">
        <v>47</v>
      </c>
      <c r="BR53" s="237"/>
      <c r="BS53" s="771"/>
      <c r="BT53" s="772"/>
      <c r="BU53" s="772"/>
      <c r="BV53" s="772"/>
      <c r="BW53" s="772"/>
      <c r="BX53" s="772"/>
      <c r="BY53" s="772"/>
      <c r="BZ53" s="772"/>
      <c r="CA53" s="772"/>
      <c r="CB53" s="772"/>
      <c r="CC53" s="772"/>
      <c r="CD53" s="772"/>
      <c r="CE53" s="772"/>
      <c r="CF53" s="772"/>
      <c r="CG53" s="77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1"/>
      <c r="DW53" s="772"/>
      <c r="DX53" s="772"/>
      <c r="DY53" s="772"/>
      <c r="DZ53" s="777"/>
      <c r="EA53" s="228"/>
    </row>
    <row r="54" spans="1:131" ht="26.25" customHeight="1">
      <c r="A54" s="236">
        <v>27</v>
      </c>
      <c r="B54" s="778"/>
      <c r="C54" s="779"/>
      <c r="D54" s="779"/>
      <c r="E54" s="779"/>
      <c r="F54" s="779"/>
      <c r="G54" s="779"/>
      <c r="H54" s="779"/>
      <c r="I54" s="779"/>
      <c r="J54" s="779"/>
      <c r="K54" s="779"/>
      <c r="L54" s="779"/>
      <c r="M54" s="779"/>
      <c r="N54" s="779"/>
      <c r="O54" s="779"/>
      <c r="P54" s="780"/>
      <c r="Q54" s="834"/>
      <c r="R54" s="835"/>
      <c r="S54" s="835"/>
      <c r="T54" s="835"/>
      <c r="U54" s="835"/>
      <c r="V54" s="835"/>
      <c r="W54" s="835"/>
      <c r="X54" s="835"/>
      <c r="Y54" s="835"/>
      <c r="Z54" s="835"/>
      <c r="AA54" s="835"/>
      <c r="AB54" s="835"/>
      <c r="AC54" s="835"/>
      <c r="AD54" s="835"/>
      <c r="AE54" s="836"/>
      <c r="AF54" s="784"/>
      <c r="AG54" s="785"/>
      <c r="AH54" s="785"/>
      <c r="AI54" s="785"/>
      <c r="AJ54" s="786"/>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0"/>
      <c r="BK54" s="230"/>
      <c r="BL54" s="230"/>
      <c r="BM54" s="230"/>
      <c r="BN54" s="230"/>
      <c r="BO54" s="239"/>
      <c r="BP54" s="239"/>
      <c r="BQ54" s="236">
        <v>48</v>
      </c>
      <c r="BR54" s="237"/>
      <c r="BS54" s="771"/>
      <c r="BT54" s="772"/>
      <c r="BU54" s="772"/>
      <c r="BV54" s="772"/>
      <c r="BW54" s="772"/>
      <c r="BX54" s="772"/>
      <c r="BY54" s="772"/>
      <c r="BZ54" s="772"/>
      <c r="CA54" s="772"/>
      <c r="CB54" s="772"/>
      <c r="CC54" s="772"/>
      <c r="CD54" s="772"/>
      <c r="CE54" s="772"/>
      <c r="CF54" s="772"/>
      <c r="CG54" s="77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1"/>
      <c r="DW54" s="772"/>
      <c r="DX54" s="772"/>
      <c r="DY54" s="772"/>
      <c r="DZ54" s="777"/>
      <c r="EA54" s="228"/>
    </row>
    <row r="55" spans="1:131" ht="26.25" customHeight="1">
      <c r="A55" s="236">
        <v>28</v>
      </c>
      <c r="B55" s="778"/>
      <c r="C55" s="779"/>
      <c r="D55" s="779"/>
      <c r="E55" s="779"/>
      <c r="F55" s="779"/>
      <c r="G55" s="779"/>
      <c r="H55" s="779"/>
      <c r="I55" s="779"/>
      <c r="J55" s="779"/>
      <c r="K55" s="779"/>
      <c r="L55" s="779"/>
      <c r="M55" s="779"/>
      <c r="N55" s="779"/>
      <c r="O55" s="779"/>
      <c r="P55" s="780"/>
      <c r="Q55" s="834"/>
      <c r="R55" s="835"/>
      <c r="S55" s="835"/>
      <c r="T55" s="835"/>
      <c r="U55" s="835"/>
      <c r="V55" s="835"/>
      <c r="W55" s="835"/>
      <c r="X55" s="835"/>
      <c r="Y55" s="835"/>
      <c r="Z55" s="835"/>
      <c r="AA55" s="835"/>
      <c r="AB55" s="835"/>
      <c r="AC55" s="835"/>
      <c r="AD55" s="835"/>
      <c r="AE55" s="836"/>
      <c r="AF55" s="784"/>
      <c r="AG55" s="785"/>
      <c r="AH55" s="785"/>
      <c r="AI55" s="785"/>
      <c r="AJ55" s="786"/>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0"/>
      <c r="BK55" s="230"/>
      <c r="BL55" s="230"/>
      <c r="BM55" s="230"/>
      <c r="BN55" s="230"/>
      <c r="BO55" s="239"/>
      <c r="BP55" s="239"/>
      <c r="BQ55" s="236">
        <v>49</v>
      </c>
      <c r="BR55" s="237"/>
      <c r="BS55" s="771"/>
      <c r="BT55" s="772"/>
      <c r="BU55" s="772"/>
      <c r="BV55" s="772"/>
      <c r="BW55" s="772"/>
      <c r="BX55" s="772"/>
      <c r="BY55" s="772"/>
      <c r="BZ55" s="772"/>
      <c r="CA55" s="772"/>
      <c r="CB55" s="772"/>
      <c r="CC55" s="772"/>
      <c r="CD55" s="772"/>
      <c r="CE55" s="772"/>
      <c r="CF55" s="772"/>
      <c r="CG55" s="77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1"/>
      <c r="DW55" s="772"/>
      <c r="DX55" s="772"/>
      <c r="DY55" s="772"/>
      <c r="DZ55" s="777"/>
      <c r="EA55" s="228"/>
    </row>
    <row r="56" spans="1:131" ht="26.25" customHeight="1">
      <c r="A56" s="236">
        <v>29</v>
      </c>
      <c r="B56" s="778"/>
      <c r="C56" s="779"/>
      <c r="D56" s="779"/>
      <c r="E56" s="779"/>
      <c r="F56" s="779"/>
      <c r="G56" s="779"/>
      <c r="H56" s="779"/>
      <c r="I56" s="779"/>
      <c r="J56" s="779"/>
      <c r="K56" s="779"/>
      <c r="L56" s="779"/>
      <c r="M56" s="779"/>
      <c r="N56" s="779"/>
      <c r="O56" s="779"/>
      <c r="P56" s="780"/>
      <c r="Q56" s="834"/>
      <c r="R56" s="835"/>
      <c r="S56" s="835"/>
      <c r="T56" s="835"/>
      <c r="U56" s="835"/>
      <c r="V56" s="835"/>
      <c r="W56" s="835"/>
      <c r="X56" s="835"/>
      <c r="Y56" s="835"/>
      <c r="Z56" s="835"/>
      <c r="AA56" s="835"/>
      <c r="AB56" s="835"/>
      <c r="AC56" s="835"/>
      <c r="AD56" s="835"/>
      <c r="AE56" s="836"/>
      <c r="AF56" s="784"/>
      <c r="AG56" s="785"/>
      <c r="AH56" s="785"/>
      <c r="AI56" s="785"/>
      <c r="AJ56" s="786"/>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0"/>
      <c r="BK56" s="230"/>
      <c r="BL56" s="230"/>
      <c r="BM56" s="230"/>
      <c r="BN56" s="230"/>
      <c r="BO56" s="239"/>
      <c r="BP56" s="239"/>
      <c r="BQ56" s="236">
        <v>50</v>
      </c>
      <c r="BR56" s="237"/>
      <c r="BS56" s="771"/>
      <c r="BT56" s="772"/>
      <c r="BU56" s="772"/>
      <c r="BV56" s="772"/>
      <c r="BW56" s="772"/>
      <c r="BX56" s="772"/>
      <c r="BY56" s="772"/>
      <c r="BZ56" s="772"/>
      <c r="CA56" s="772"/>
      <c r="CB56" s="772"/>
      <c r="CC56" s="772"/>
      <c r="CD56" s="772"/>
      <c r="CE56" s="772"/>
      <c r="CF56" s="772"/>
      <c r="CG56" s="77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1"/>
      <c r="DW56" s="772"/>
      <c r="DX56" s="772"/>
      <c r="DY56" s="772"/>
      <c r="DZ56" s="777"/>
      <c r="EA56" s="228"/>
    </row>
    <row r="57" spans="1:131" ht="26.25" customHeight="1">
      <c r="A57" s="236">
        <v>30</v>
      </c>
      <c r="B57" s="778"/>
      <c r="C57" s="779"/>
      <c r="D57" s="779"/>
      <c r="E57" s="779"/>
      <c r="F57" s="779"/>
      <c r="G57" s="779"/>
      <c r="H57" s="779"/>
      <c r="I57" s="779"/>
      <c r="J57" s="779"/>
      <c r="K57" s="779"/>
      <c r="L57" s="779"/>
      <c r="M57" s="779"/>
      <c r="N57" s="779"/>
      <c r="O57" s="779"/>
      <c r="P57" s="780"/>
      <c r="Q57" s="834"/>
      <c r="R57" s="835"/>
      <c r="S57" s="835"/>
      <c r="T57" s="835"/>
      <c r="U57" s="835"/>
      <c r="V57" s="835"/>
      <c r="W57" s="835"/>
      <c r="X57" s="835"/>
      <c r="Y57" s="835"/>
      <c r="Z57" s="835"/>
      <c r="AA57" s="835"/>
      <c r="AB57" s="835"/>
      <c r="AC57" s="835"/>
      <c r="AD57" s="835"/>
      <c r="AE57" s="836"/>
      <c r="AF57" s="784"/>
      <c r="AG57" s="785"/>
      <c r="AH57" s="785"/>
      <c r="AI57" s="785"/>
      <c r="AJ57" s="786"/>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0"/>
      <c r="BK57" s="230"/>
      <c r="BL57" s="230"/>
      <c r="BM57" s="230"/>
      <c r="BN57" s="230"/>
      <c r="BO57" s="239"/>
      <c r="BP57" s="239"/>
      <c r="BQ57" s="236">
        <v>51</v>
      </c>
      <c r="BR57" s="237"/>
      <c r="BS57" s="771"/>
      <c r="BT57" s="772"/>
      <c r="BU57" s="772"/>
      <c r="BV57" s="772"/>
      <c r="BW57" s="772"/>
      <c r="BX57" s="772"/>
      <c r="BY57" s="772"/>
      <c r="BZ57" s="772"/>
      <c r="CA57" s="772"/>
      <c r="CB57" s="772"/>
      <c r="CC57" s="772"/>
      <c r="CD57" s="772"/>
      <c r="CE57" s="772"/>
      <c r="CF57" s="772"/>
      <c r="CG57" s="77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1"/>
      <c r="DW57" s="772"/>
      <c r="DX57" s="772"/>
      <c r="DY57" s="772"/>
      <c r="DZ57" s="777"/>
      <c r="EA57" s="228"/>
    </row>
    <row r="58" spans="1:131" ht="26.25" customHeight="1">
      <c r="A58" s="236">
        <v>31</v>
      </c>
      <c r="B58" s="778"/>
      <c r="C58" s="779"/>
      <c r="D58" s="779"/>
      <c r="E58" s="779"/>
      <c r="F58" s="779"/>
      <c r="G58" s="779"/>
      <c r="H58" s="779"/>
      <c r="I58" s="779"/>
      <c r="J58" s="779"/>
      <c r="K58" s="779"/>
      <c r="L58" s="779"/>
      <c r="M58" s="779"/>
      <c r="N58" s="779"/>
      <c r="O58" s="779"/>
      <c r="P58" s="780"/>
      <c r="Q58" s="834"/>
      <c r="R58" s="835"/>
      <c r="S58" s="835"/>
      <c r="T58" s="835"/>
      <c r="U58" s="835"/>
      <c r="V58" s="835"/>
      <c r="W58" s="835"/>
      <c r="X58" s="835"/>
      <c r="Y58" s="835"/>
      <c r="Z58" s="835"/>
      <c r="AA58" s="835"/>
      <c r="AB58" s="835"/>
      <c r="AC58" s="835"/>
      <c r="AD58" s="835"/>
      <c r="AE58" s="836"/>
      <c r="AF58" s="784"/>
      <c r="AG58" s="785"/>
      <c r="AH58" s="785"/>
      <c r="AI58" s="785"/>
      <c r="AJ58" s="786"/>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0"/>
      <c r="BK58" s="230"/>
      <c r="BL58" s="230"/>
      <c r="BM58" s="230"/>
      <c r="BN58" s="230"/>
      <c r="BO58" s="239"/>
      <c r="BP58" s="239"/>
      <c r="BQ58" s="236">
        <v>52</v>
      </c>
      <c r="BR58" s="237"/>
      <c r="BS58" s="771"/>
      <c r="BT58" s="772"/>
      <c r="BU58" s="772"/>
      <c r="BV58" s="772"/>
      <c r="BW58" s="772"/>
      <c r="BX58" s="772"/>
      <c r="BY58" s="772"/>
      <c r="BZ58" s="772"/>
      <c r="CA58" s="772"/>
      <c r="CB58" s="772"/>
      <c r="CC58" s="772"/>
      <c r="CD58" s="772"/>
      <c r="CE58" s="772"/>
      <c r="CF58" s="772"/>
      <c r="CG58" s="77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1"/>
      <c r="DW58" s="772"/>
      <c r="DX58" s="772"/>
      <c r="DY58" s="772"/>
      <c r="DZ58" s="777"/>
      <c r="EA58" s="228"/>
    </row>
    <row r="59" spans="1:131" ht="26.25" customHeight="1">
      <c r="A59" s="236">
        <v>32</v>
      </c>
      <c r="B59" s="778"/>
      <c r="C59" s="779"/>
      <c r="D59" s="779"/>
      <c r="E59" s="779"/>
      <c r="F59" s="779"/>
      <c r="G59" s="779"/>
      <c r="H59" s="779"/>
      <c r="I59" s="779"/>
      <c r="J59" s="779"/>
      <c r="K59" s="779"/>
      <c r="L59" s="779"/>
      <c r="M59" s="779"/>
      <c r="N59" s="779"/>
      <c r="O59" s="779"/>
      <c r="P59" s="780"/>
      <c r="Q59" s="834"/>
      <c r="R59" s="835"/>
      <c r="S59" s="835"/>
      <c r="T59" s="835"/>
      <c r="U59" s="835"/>
      <c r="V59" s="835"/>
      <c r="W59" s="835"/>
      <c r="X59" s="835"/>
      <c r="Y59" s="835"/>
      <c r="Z59" s="835"/>
      <c r="AA59" s="835"/>
      <c r="AB59" s="835"/>
      <c r="AC59" s="835"/>
      <c r="AD59" s="835"/>
      <c r="AE59" s="836"/>
      <c r="AF59" s="784"/>
      <c r="AG59" s="785"/>
      <c r="AH59" s="785"/>
      <c r="AI59" s="785"/>
      <c r="AJ59" s="786"/>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0"/>
      <c r="BK59" s="230"/>
      <c r="BL59" s="230"/>
      <c r="BM59" s="230"/>
      <c r="BN59" s="230"/>
      <c r="BO59" s="239"/>
      <c r="BP59" s="239"/>
      <c r="BQ59" s="236">
        <v>53</v>
      </c>
      <c r="BR59" s="237"/>
      <c r="BS59" s="771"/>
      <c r="BT59" s="772"/>
      <c r="BU59" s="772"/>
      <c r="BV59" s="772"/>
      <c r="BW59" s="772"/>
      <c r="BX59" s="772"/>
      <c r="BY59" s="772"/>
      <c r="BZ59" s="772"/>
      <c r="CA59" s="772"/>
      <c r="CB59" s="772"/>
      <c r="CC59" s="772"/>
      <c r="CD59" s="772"/>
      <c r="CE59" s="772"/>
      <c r="CF59" s="772"/>
      <c r="CG59" s="77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1"/>
      <c r="DW59" s="772"/>
      <c r="DX59" s="772"/>
      <c r="DY59" s="772"/>
      <c r="DZ59" s="777"/>
      <c r="EA59" s="228"/>
    </row>
    <row r="60" spans="1:131" ht="26.25" customHeight="1">
      <c r="A60" s="236">
        <v>33</v>
      </c>
      <c r="B60" s="778"/>
      <c r="C60" s="779"/>
      <c r="D60" s="779"/>
      <c r="E60" s="779"/>
      <c r="F60" s="779"/>
      <c r="G60" s="779"/>
      <c r="H60" s="779"/>
      <c r="I60" s="779"/>
      <c r="J60" s="779"/>
      <c r="K60" s="779"/>
      <c r="L60" s="779"/>
      <c r="M60" s="779"/>
      <c r="N60" s="779"/>
      <c r="O60" s="779"/>
      <c r="P60" s="780"/>
      <c r="Q60" s="834"/>
      <c r="R60" s="835"/>
      <c r="S60" s="835"/>
      <c r="T60" s="835"/>
      <c r="U60" s="835"/>
      <c r="V60" s="835"/>
      <c r="W60" s="835"/>
      <c r="X60" s="835"/>
      <c r="Y60" s="835"/>
      <c r="Z60" s="835"/>
      <c r="AA60" s="835"/>
      <c r="AB60" s="835"/>
      <c r="AC60" s="835"/>
      <c r="AD60" s="835"/>
      <c r="AE60" s="836"/>
      <c r="AF60" s="784"/>
      <c r="AG60" s="785"/>
      <c r="AH60" s="785"/>
      <c r="AI60" s="785"/>
      <c r="AJ60" s="786"/>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0"/>
      <c r="BK60" s="230"/>
      <c r="BL60" s="230"/>
      <c r="BM60" s="230"/>
      <c r="BN60" s="230"/>
      <c r="BO60" s="239"/>
      <c r="BP60" s="239"/>
      <c r="BQ60" s="236">
        <v>54</v>
      </c>
      <c r="BR60" s="237"/>
      <c r="BS60" s="771"/>
      <c r="BT60" s="772"/>
      <c r="BU60" s="772"/>
      <c r="BV60" s="772"/>
      <c r="BW60" s="772"/>
      <c r="BX60" s="772"/>
      <c r="BY60" s="772"/>
      <c r="BZ60" s="772"/>
      <c r="CA60" s="772"/>
      <c r="CB60" s="772"/>
      <c r="CC60" s="772"/>
      <c r="CD60" s="772"/>
      <c r="CE60" s="772"/>
      <c r="CF60" s="772"/>
      <c r="CG60" s="77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1"/>
      <c r="DW60" s="772"/>
      <c r="DX60" s="772"/>
      <c r="DY60" s="772"/>
      <c r="DZ60" s="777"/>
      <c r="EA60" s="228"/>
    </row>
    <row r="61" spans="1:131" ht="26.25" customHeight="1" thickBot="1">
      <c r="A61" s="236">
        <v>34</v>
      </c>
      <c r="B61" s="778"/>
      <c r="C61" s="779"/>
      <c r="D61" s="779"/>
      <c r="E61" s="779"/>
      <c r="F61" s="779"/>
      <c r="G61" s="779"/>
      <c r="H61" s="779"/>
      <c r="I61" s="779"/>
      <c r="J61" s="779"/>
      <c r="K61" s="779"/>
      <c r="L61" s="779"/>
      <c r="M61" s="779"/>
      <c r="N61" s="779"/>
      <c r="O61" s="779"/>
      <c r="P61" s="780"/>
      <c r="Q61" s="834"/>
      <c r="R61" s="835"/>
      <c r="S61" s="835"/>
      <c r="T61" s="835"/>
      <c r="U61" s="835"/>
      <c r="V61" s="835"/>
      <c r="W61" s="835"/>
      <c r="X61" s="835"/>
      <c r="Y61" s="835"/>
      <c r="Z61" s="835"/>
      <c r="AA61" s="835"/>
      <c r="AB61" s="835"/>
      <c r="AC61" s="835"/>
      <c r="AD61" s="835"/>
      <c r="AE61" s="836"/>
      <c r="AF61" s="784"/>
      <c r="AG61" s="785"/>
      <c r="AH61" s="785"/>
      <c r="AI61" s="785"/>
      <c r="AJ61" s="786"/>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0"/>
      <c r="BK61" s="230"/>
      <c r="BL61" s="230"/>
      <c r="BM61" s="230"/>
      <c r="BN61" s="230"/>
      <c r="BO61" s="239"/>
      <c r="BP61" s="239"/>
      <c r="BQ61" s="236">
        <v>55</v>
      </c>
      <c r="BR61" s="237"/>
      <c r="BS61" s="771"/>
      <c r="BT61" s="772"/>
      <c r="BU61" s="772"/>
      <c r="BV61" s="772"/>
      <c r="BW61" s="772"/>
      <c r="BX61" s="772"/>
      <c r="BY61" s="772"/>
      <c r="BZ61" s="772"/>
      <c r="CA61" s="772"/>
      <c r="CB61" s="772"/>
      <c r="CC61" s="772"/>
      <c r="CD61" s="772"/>
      <c r="CE61" s="772"/>
      <c r="CF61" s="772"/>
      <c r="CG61" s="77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1"/>
      <c r="DW61" s="772"/>
      <c r="DX61" s="772"/>
      <c r="DY61" s="772"/>
      <c r="DZ61" s="777"/>
      <c r="EA61" s="228"/>
    </row>
    <row r="62" spans="1:131" ht="26.25" customHeight="1">
      <c r="A62" s="236">
        <v>35</v>
      </c>
      <c r="B62" s="778"/>
      <c r="C62" s="779"/>
      <c r="D62" s="779"/>
      <c r="E62" s="779"/>
      <c r="F62" s="779"/>
      <c r="G62" s="779"/>
      <c r="H62" s="779"/>
      <c r="I62" s="779"/>
      <c r="J62" s="779"/>
      <c r="K62" s="779"/>
      <c r="L62" s="779"/>
      <c r="M62" s="779"/>
      <c r="N62" s="779"/>
      <c r="O62" s="779"/>
      <c r="P62" s="780"/>
      <c r="Q62" s="834"/>
      <c r="R62" s="835"/>
      <c r="S62" s="835"/>
      <c r="T62" s="835"/>
      <c r="U62" s="835"/>
      <c r="V62" s="835"/>
      <c r="W62" s="835"/>
      <c r="X62" s="835"/>
      <c r="Y62" s="835"/>
      <c r="Z62" s="835"/>
      <c r="AA62" s="835"/>
      <c r="AB62" s="835"/>
      <c r="AC62" s="835"/>
      <c r="AD62" s="835"/>
      <c r="AE62" s="836"/>
      <c r="AF62" s="784"/>
      <c r="AG62" s="785"/>
      <c r="AH62" s="785"/>
      <c r="AI62" s="785"/>
      <c r="AJ62" s="786"/>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415</v>
      </c>
      <c r="BK62" s="805"/>
      <c r="BL62" s="805"/>
      <c r="BM62" s="805"/>
      <c r="BN62" s="806"/>
      <c r="BO62" s="239"/>
      <c r="BP62" s="239"/>
      <c r="BQ62" s="236">
        <v>56</v>
      </c>
      <c r="BR62" s="237"/>
      <c r="BS62" s="771"/>
      <c r="BT62" s="772"/>
      <c r="BU62" s="772"/>
      <c r="BV62" s="772"/>
      <c r="BW62" s="772"/>
      <c r="BX62" s="772"/>
      <c r="BY62" s="772"/>
      <c r="BZ62" s="772"/>
      <c r="CA62" s="772"/>
      <c r="CB62" s="772"/>
      <c r="CC62" s="772"/>
      <c r="CD62" s="772"/>
      <c r="CE62" s="772"/>
      <c r="CF62" s="772"/>
      <c r="CG62" s="77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1"/>
      <c r="DW62" s="772"/>
      <c r="DX62" s="772"/>
      <c r="DY62" s="772"/>
      <c r="DZ62" s="777"/>
      <c r="EA62" s="228"/>
    </row>
    <row r="63" spans="1:131" ht="26.25" customHeight="1" thickBot="1">
      <c r="A63" s="238" t="s">
        <v>396</v>
      </c>
      <c r="B63" s="788" t="s">
        <v>416</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1699</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417</v>
      </c>
      <c r="BK63" s="851"/>
      <c r="BL63" s="851"/>
      <c r="BM63" s="851"/>
      <c r="BN63" s="852"/>
      <c r="BO63" s="239"/>
      <c r="BP63" s="239"/>
      <c r="BQ63" s="236">
        <v>57</v>
      </c>
      <c r="BR63" s="237"/>
      <c r="BS63" s="771"/>
      <c r="BT63" s="772"/>
      <c r="BU63" s="772"/>
      <c r="BV63" s="772"/>
      <c r="BW63" s="772"/>
      <c r="BX63" s="772"/>
      <c r="BY63" s="772"/>
      <c r="BZ63" s="772"/>
      <c r="CA63" s="772"/>
      <c r="CB63" s="772"/>
      <c r="CC63" s="772"/>
      <c r="CD63" s="772"/>
      <c r="CE63" s="772"/>
      <c r="CF63" s="772"/>
      <c r="CG63" s="77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1"/>
      <c r="DW63" s="772"/>
      <c r="DX63" s="772"/>
      <c r="DY63" s="772"/>
      <c r="DZ63" s="777"/>
      <c r="EA63" s="228"/>
    </row>
    <row r="64" spans="1:131" ht="26.25" customHeight="1">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1"/>
      <c r="BT64" s="772"/>
      <c r="BU64" s="772"/>
      <c r="BV64" s="772"/>
      <c r="BW64" s="772"/>
      <c r="BX64" s="772"/>
      <c r="BY64" s="772"/>
      <c r="BZ64" s="772"/>
      <c r="CA64" s="772"/>
      <c r="CB64" s="772"/>
      <c r="CC64" s="772"/>
      <c r="CD64" s="772"/>
      <c r="CE64" s="772"/>
      <c r="CF64" s="772"/>
      <c r="CG64" s="77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1"/>
      <c r="DW64" s="772"/>
      <c r="DX64" s="772"/>
      <c r="DY64" s="772"/>
      <c r="DZ64" s="777"/>
      <c r="EA64" s="228"/>
    </row>
    <row r="65" spans="1:131" ht="26.25" customHeight="1" thickBot="1">
      <c r="A65" s="230" t="s">
        <v>418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1"/>
      <c r="BT65" s="772"/>
      <c r="BU65" s="772"/>
      <c r="BV65" s="772"/>
      <c r="BW65" s="772"/>
      <c r="BX65" s="772"/>
      <c r="BY65" s="772"/>
      <c r="BZ65" s="772"/>
      <c r="CA65" s="772"/>
      <c r="CB65" s="772"/>
      <c r="CC65" s="772"/>
      <c r="CD65" s="772"/>
      <c r="CE65" s="772"/>
      <c r="CF65" s="772"/>
      <c r="CG65" s="77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1"/>
      <c r="DW65" s="772"/>
      <c r="DX65" s="772"/>
      <c r="DY65" s="772"/>
      <c r="DZ65" s="777"/>
      <c r="EA65" s="228"/>
    </row>
    <row r="66" spans="1:131" ht="26.25" customHeight="1">
      <c r="A66" s="725" t="s">
        <v>419</v>
      </c>
      <c r="B66" s="726"/>
      <c r="C66" s="726"/>
      <c r="D66" s="726"/>
      <c r="E66" s="726"/>
      <c r="F66" s="726"/>
      <c r="G66" s="726"/>
      <c r="H66" s="726"/>
      <c r="I66" s="726"/>
      <c r="J66" s="726"/>
      <c r="K66" s="726"/>
      <c r="L66" s="726"/>
      <c r="M66" s="726"/>
      <c r="N66" s="726"/>
      <c r="O66" s="726"/>
      <c r="P66" s="727"/>
      <c r="Q66" s="731" t="s">
        <v>420</v>
      </c>
      <c r="R66" s="732"/>
      <c r="S66" s="732"/>
      <c r="T66" s="732"/>
      <c r="U66" s="733"/>
      <c r="V66" s="731" t="s">
        <v>421</v>
      </c>
      <c r="W66" s="732"/>
      <c r="X66" s="732"/>
      <c r="Y66" s="732"/>
      <c r="Z66" s="733"/>
      <c r="AA66" s="731" t="s">
        <v>422</v>
      </c>
      <c r="AB66" s="732"/>
      <c r="AC66" s="732"/>
      <c r="AD66" s="732"/>
      <c r="AE66" s="733"/>
      <c r="AF66" s="853" t="s">
        <v>423</v>
      </c>
      <c r="AG66" s="814"/>
      <c r="AH66" s="814"/>
      <c r="AI66" s="814"/>
      <c r="AJ66" s="854"/>
      <c r="AK66" s="731" t="s">
        <v>424</v>
      </c>
      <c r="AL66" s="726"/>
      <c r="AM66" s="726"/>
      <c r="AN66" s="726"/>
      <c r="AO66" s="727"/>
      <c r="AP66" s="731" t="s">
        <v>425</v>
      </c>
      <c r="AQ66" s="732"/>
      <c r="AR66" s="732"/>
      <c r="AS66" s="732"/>
      <c r="AT66" s="733"/>
      <c r="AU66" s="731" t="s">
        <v>426</v>
      </c>
      <c r="AV66" s="732"/>
      <c r="AW66" s="732"/>
      <c r="AX66" s="732"/>
      <c r="AY66" s="733"/>
      <c r="AZ66" s="731" t="s">
        <v>382</v>
      </c>
      <c r="BA66" s="732"/>
      <c r="BB66" s="732"/>
      <c r="BC66" s="732"/>
      <c r="BD66" s="738"/>
      <c r="BE66" s="239"/>
      <c r="BF66" s="239"/>
      <c r="BG66" s="239"/>
      <c r="BH66" s="239"/>
      <c r="BI66" s="239"/>
      <c r="BJ66" s="239"/>
      <c r="BK66" s="239"/>
      <c r="BL66" s="239"/>
      <c r="BM66" s="239"/>
      <c r="BN66" s="239"/>
      <c r="BO66" s="239"/>
      <c r="BP66" s="239"/>
      <c r="BQ66" s="236">
        <v>60</v>
      </c>
      <c r="BR66" s="241"/>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28"/>
    </row>
    <row r="67" spans="1:131" ht="26.25" customHeight="1" thickBot="1">
      <c r="A67" s="728"/>
      <c r="B67" s="729"/>
      <c r="C67" s="729"/>
      <c r="D67" s="729"/>
      <c r="E67" s="729"/>
      <c r="F67" s="729"/>
      <c r="G67" s="729"/>
      <c r="H67" s="729"/>
      <c r="I67" s="729"/>
      <c r="J67" s="729"/>
      <c r="K67" s="729"/>
      <c r="L67" s="729"/>
      <c r="M67" s="729"/>
      <c r="N67" s="729"/>
      <c r="O67" s="729"/>
      <c r="P67" s="730"/>
      <c r="Q67" s="734"/>
      <c r="R67" s="735"/>
      <c r="S67" s="735"/>
      <c r="T67" s="735"/>
      <c r="U67" s="736"/>
      <c r="V67" s="734"/>
      <c r="W67" s="735"/>
      <c r="X67" s="735"/>
      <c r="Y67" s="735"/>
      <c r="Z67" s="736"/>
      <c r="AA67" s="734"/>
      <c r="AB67" s="735"/>
      <c r="AC67" s="735"/>
      <c r="AD67" s="735"/>
      <c r="AE67" s="736"/>
      <c r="AF67" s="855"/>
      <c r="AG67" s="817"/>
      <c r="AH67" s="817"/>
      <c r="AI67" s="817"/>
      <c r="AJ67" s="856"/>
      <c r="AK67" s="857"/>
      <c r="AL67" s="729"/>
      <c r="AM67" s="729"/>
      <c r="AN67" s="729"/>
      <c r="AO67" s="730"/>
      <c r="AP67" s="734"/>
      <c r="AQ67" s="735"/>
      <c r="AR67" s="735"/>
      <c r="AS67" s="735"/>
      <c r="AT67" s="736"/>
      <c r="AU67" s="734"/>
      <c r="AV67" s="735"/>
      <c r="AW67" s="735"/>
      <c r="AX67" s="735"/>
      <c r="AY67" s="736"/>
      <c r="AZ67" s="734"/>
      <c r="BA67" s="735"/>
      <c r="BB67" s="735"/>
      <c r="BC67" s="735"/>
      <c r="BD67" s="740"/>
      <c r="BE67" s="239"/>
      <c r="BF67" s="239"/>
      <c r="BG67" s="239"/>
      <c r="BH67" s="239"/>
      <c r="BI67" s="239"/>
      <c r="BJ67" s="239"/>
      <c r="BK67" s="239"/>
      <c r="BL67" s="239"/>
      <c r="BM67" s="239"/>
      <c r="BN67" s="239"/>
      <c r="BO67" s="239"/>
      <c r="BP67" s="239"/>
      <c r="BQ67" s="236">
        <v>61</v>
      </c>
      <c r="BR67" s="241"/>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28"/>
    </row>
    <row r="68" spans="1:131" ht="26.25" customHeight="1" thickTop="1">
      <c r="A68" s="234">
        <v>1</v>
      </c>
      <c r="B68" s="867" t="s">
        <v>592</v>
      </c>
      <c r="C68" s="868"/>
      <c r="D68" s="868"/>
      <c r="E68" s="868"/>
      <c r="F68" s="868"/>
      <c r="G68" s="868"/>
      <c r="H68" s="868"/>
      <c r="I68" s="868"/>
      <c r="J68" s="868"/>
      <c r="K68" s="868"/>
      <c r="L68" s="868"/>
      <c r="M68" s="868"/>
      <c r="N68" s="868"/>
      <c r="O68" s="868"/>
      <c r="P68" s="869"/>
      <c r="Q68" s="870">
        <v>307</v>
      </c>
      <c r="R68" s="871"/>
      <c r="S68" s="871"/>
      <c r="T68" s="871"/>
      <c r="U68" s="871"/>
      <c r="V68" s="871">
        <v>287</v>
      </c>
      <c r="W68" s="871"/>
      <c r="X68" s="871"/>
      <c r="Y68" s="871"/>
      <c r="Z68" s="871"/>
      <c r="AA68" s="872">
        <f>Q68-V68</f>
        <v>20</v>
      </c>
      <c r="AB68" s="872"/>
      <c r="AC68" s="872"/>
      <c r="AD68" s="872"/>
      <c r="AE68" s="872"/>
      <c r="AF68" s="871">
        <v>20</v>
      </c>
      <c r="AG68" s="871"/>
      <c r="AH68" s="871"/>
      <c r="AI68" s="871"/>
      <c r="AJ68" s="871"/>
      <c r="AK68" s="787" t="s">
        <v>128</v>
      </c>
      <c r="AL68" s="787"/>
      <c r="AM68" s="787"/>
      <c r="AN68" s="787"/>
      <c r="AO68" s="787"/>
      <c r="AP68" s="787" t="s">
        <v>128</v>
      </c>
      <c r="AQ68" s="787"/>
      <c r="AR68" s="787"/>
      <c r="AS68" s="787"/>
      <c r="AT68" s="787"/>
      <c r="AU68" s="787" t="s">
        <v>128</v>
      </c>
      <c r="AV68" s="787"/>
      <c r="AW68" s="787"/>
      <c r="AX68" s="787"/>
      <c r="AY68" s="787"/>
      <c r="AZ68" s="865"/>
      <c r="BA68" s="865"/>
      <c r="BB68" s="865"/>
      <c r="BC68" s="865"/>
      <c r="BD68" s="866"/>
      <c r="BE68" s="239"/>
      <c r="BF68" s="239"/>
      <c r="BG68" s="239"/>
      <c r="BH68" s="239"/>
      <c r="BI68" s="239"/>
      <c r="BJ68" s="239"/>
      <c r="BK68" s="239"/>
      <c r="BL68" s="239"/>
      <c r="BM68" s="239"/>
      <c r="BN68" s="239"/>
      <c r="BO68" s="239"/>
      <c r="BP68" s="239"/>
      <c r="BQ68" s="236">
        <v>62</v>
      </c>
      <c r="BR68" s="241"/>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28"/>
    </row>
    <row r="69" spans="1:131" ht="26.25" customHeight="1">
      <c r="A69" s="236">
        <v>2</v>
      </c>
      <c r="B69" s="873" t="s">
        <v>593</v>
      </c>
      <c r="C69" s="874"/>
      <c r="D69" s="874"/>
      <c r="E69" s="874"/>
      <c r="F69" s="874"/>
      <c r="G69" s="874"/>
      <c r="H69" s="874"/>
      <c r="I69" s="874"/>
      <c r="J69" s="874"/>
      <c r="K69" s="874"/>
      <c r="L69" s="874"/>
      <c r="M69" s="874"/>
      <c r="N69" s="874"/>
      <c r="O69" s="874"/>
      <c r="P69" s="875"/>
      <c r="Q69" s="878">
        <v>147909</v>
      </c>
      <c r="R69" s="787"/>
      <c r="S69" s="787"/>
      <c r="T69" s="787"/>
      <c r="U69" s="787"/>
      <c r="V69" s="787">
        <v>147390</v>
      </c>
      <c r="W69" s="787"/>
      <c r="X69" s="787"/>
      <c r="Y69" s="787"/>
      <c r="Z69" s="787"/>
      <c r="AA69" s="877">
        <f>Q69-V69</f>
        <v>519</v>
      </c>
      <c r="AB69" s="877"/>
      <c r="AC69" s="877"/>
      <c r="AD69" s="877"/>
      <c r="AE69" s="877"/>
      <c r="AF69" s="787">
        <v>519</v>
      </c>
      <c r="AG69" s="787"/>
      <c r="AH69" s="787"/>
      <c r="AI69" s="787"/>
      <c r="AJ69" s="787"/>
      <c r="AK69" s="787" t="s">
        <v>128</v>
      </c>
      <c r="AL69" s="787"/>
      <c r="AM69" s="787"/>
      <c r="AN69" s="787"/>
      <c r="AO69" s="787"/>
      <c r="AP69" s="787" t="s">
        <v>128</v>
      </c>
      <c r="AQ69" s="787"/>
      <c r="AR69" s="787"/>
      <c r="AS69" s="787"/>
      <c r="AT69" s="787"/>
      <c r="AU69" s="787" t="s">
        <v>128</v>
      </c>
      <c r="AV69" s="787"/>
      <c r="AW69" s="787"/>
      <c r="AX69" s="787"/>
      <c r="AY69" s="787"/>
      <c r="AZ69" s="831"/>
      <c r="BA69" s="831"/>
      <c r="BB69" s="831"/>
      <c r="BC69" s="831"/>
      <c r="BD69" s="832"/>
      <c r="BE69" s="239"/>
      <c r="BF69" s="239"/>
      <c r="BG69" s="239"/>
      <c r="BH69" s="239"/>
      <c r="BI69" s="239"/>
      <c r="BJ69" s="239"/>
      <c r="BK69" s="239"/>
      <c r="BL69" s="239"/>
      <c r="BM69" s="239"/>
      <c r="BN69" s="239"/>
      <c r="BO69" s="239"/>
      <c r="BP69" s="239"/>
      <c r="BQ69" s="236">
        <v>63</v>
      </c>
      <c r="BR69" s="241"/>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28"/>
    </row>
    <row r="70" spans="1:131" ht="26.25" customHeight="1">
      <c r="A70" s="236">
        <v>3</v>
      </c>
      <c r="B70" s="873" t="s">
        <v>594</v>
      </c>
      <c r="C70" s="874"/>
      <c r="D70" s="874"/>
      <c r="E70" s="874"/>
      <c r="F70" s="874"/>
      <c r="G70" s="874"/>
      <c r="H70" s="874"/>
      <c r="I70" s="874"/>
      <c r="J70" s="874"/>
      <c r="K70" s="874"/>
      <c r="L70" s="874"/>
      <c r="M70" s="874"/>
      <c r="N70" s="874"/>
      <c r="O70" s="874"/>
      <c r="P70" s="875"/>
      <c r="Q70" s="876">
        <v>184</v>
      </c>
      <c r="R70" s="876"/>
      <c r="S70" s="876"/>
      <c r="T70" s="876"/>
      <c r="U70" s="876"/>
      <c r="V70" s="877">
        <v>167</v>
      </c>
      <c r="W70" s="877"/>
      <c r="X70" s="877"/>
      <c r="Y70" s="877"/>
      <c r="Z70" s="877"/>
      <c r="AA70" s="877">
        <f>Q70-V70</f>
        <v>17</v>
      </c>
      <c r="AB70" s="877"/>
      <c r="AC70" s="877"/>
      <c r="AD70" s="877"/>
      <c r="AE70" s="877"/>
      <c r="AF70" s="877">
        <v>17</v>
      </c>
      <c r="AG70" s="877"/>
      <c r="AH70" s="877"/>
      <c r="AI70" s="877"/>
      <c r="AJ70" s="877"/>
      <c r="AK70" s="787" t="s">
        <v>128</v>
      </c>
      <c r="AL70" s="787"/>
      <c r="AM70" s="787"/>
      <c r="AN70" s="787"/>
      <c r="AO70" s="787"/>
      <c r="AP70" s="787" t="s">
        <v>128</v>
      </c>
      <c r="AQ70" s="787"/>
      <c r="AR70" s="787"/>
      <c r="AS70" s="787"/>
      <c r="AT70" s="787"/>
      <c r="AU70" s="787" t="s">
        <v>128</v>
      </c>
      <c r="AV70" s="787"/>
      <c r="AW70" s="787"/>
      <c r="AX70" s="787"/>
      <c r="AY70" s="787"/>
      <c r="AZ70" s="831"/>
      <c r="BA70" s="831"/>
      <c r="BB70" s="831"/>
      <c r="BC70" s="831"/>
      <c r="BD70" s="832"/>
      <c r="BE70" s="239"/>
      <c r="BF70" s="239"/>
      <c r="BG70" s="239"/>
      <c r="BH70" s="239"/>
      <c r="BI70" s="239"/>
      <c r="BJ70" s="239"/>
      <c r="BK70" s="239"/>
      <c r="BL70" s="239"/>
      <c r="BM70" s="239"/>
      <c r="BN70" s="239"/>
      <c r="BO70" s="239"/>
      <c r="BP70" s="239"/>
      <c r="BQ70" s="236">
        <v>64</v>
      </c>
      <c r="BR70" s="241"/>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28"/>
    </row>
    <row r="71" spans="1:131" ht="26.25" customHeight="1">
      <c r="A71" s="236">
        <v>4</v>
      </c>
      <c r="B71" s="873" t="s">
        <v>595</v>
      </c>
      <c r="C71" s="874"/>
      <c r="D71" s="874"/>
      <c r="E71" s="874"/>
      <c r="F71" s="874"/>
      <c r="G71" s="874"/>
      <c r="H71" s="874"/>
      <c r="I71" s="874"/>
      <c r="J71" s="874"/>
      <c r="K71" s="874"/>
      <c r="L71" s="874"/>
      <c r="M71" s="874"/>
      <c r="N71" s="874"/>
      <c r="O71" s="874"/>
      <c r="P71" s="875"/>
      <c r="Q71" s="878">
        <v>95</v>
      </c>
      <c r="R71" s="787"/>
      <c r="S71" s="787"/>
      <c r="T71" s="787"/>
      <c r="U71" s="787"/>
      <c r="V71" s="787">
        <v>91</v>
      </c>
      <c r="W71" s="787"/>
      <c r="X71" s="787"/>
      <c r="Y71" s="787"/>
      <c r="Z71" s="787"/>
      <c r="AA71" s="877">
        <f>Q71-V71</f>
        <v>4</v>
      </c>
      <c r="AB71" s="877"/>
      <c r="AC71" s="877"/>
      <c r="AD71" s="877"/>
      <c r="AE71" s="877"/>
      <c r="AF71" s="879">
        <v>4</v>
      </c>
      <c r="AG71" s="880"/>
      <c r="AH71" s="880"/>
      <c r="AI71" s="880"/>
      <c r="AJ71" s="881"/>
      <c r="AK71" s="787">
        <v>2</v>
      </c>
      <c r="AL71" s="787"/>
      <c r="AM71" s="787"/>
      <c r="AN71" s="787"/>
      <c r="AO71" s="787"/>
      <c r="AP71" s="787" t="s">
        <v>128</v>
      </c>
      <c r="AQ71" s="787"/>
      <c r="AR71" s="787"/>
      <c r="AS71" s="787"/>
      <c r="AT71" s="787"/>
      <c r="AU71" s="787" t="s">
        <v>128</v>
      </c>
      <c r="AV71" s="787"/>
      <c r="AW71" s="787"/>
      <c r="AX71" s="787"/>
      <c r="AY71" s="787"/>
      <c r="AZ71" s="882"/>
      <c r="BA71" s="882"/>
      <c r="BB71" s="882"/>
      <c r="BC71" s="882"/>
      <c r="BD71" s="883"/>
      <c r="BE71" s="239"/>
      <c r="BF71" s="239"/>
      <c r="BG71" s="239"/>
      <c r="BH71" s="239"/>
      <c r="BI71" s="239"/>
      <c r="BJ71" s="239"/>
      <c r="BK71" s="239"/>
      <c r="BL71" s="239"/>
      <c r="BM71" s="239"/>
      <c r="BN71" s="239"/>
      <c r="BO71" s="239"/>
      <c r="BP71" s="239"/>
      <c r="BQ71" s="236">
        <v>65</v>
      </c>
      <c r="BR71" s="241"/>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28"/>
    </row>
    <row r="72" spans="1:131" ht="26.25" customHeight="1">
      <c r="A72" s="236">
        <v>5</v>
      </c>
      <c r="B72" s="873" t="s">
        <v>596</v>
      </c>
      <c r="C72" s="874"/>
      <c r="D72" s="874"/>
      <c r="E72" s="874"/>
      <c r="F72" s="874"/>
      <c r="G72" s="874"/>
      <c r="H72" s="874"/>
      <c r="I72" s="874"/>
      <c r="J72" s="874"/>
      <c r="K72" s="874"/>
      <c r="L72" s="874"/>
      <c r="M72" s="874"/>
      <c r="N72" s="874"/>
      <c r="O72" s="874"/>
      <c r="P72" s="875"/>
      <c r="Q72" s="878">
        <v>198</v>
      </c>
      <c r="R72" s="787"/>
      <c r="S72" s="787"/>
      <c r="T72" s="787"/>
      <c r="U72" s="787"/>
      <c r="V72" s="787">
        <v>162</v>
      </c>
      <c r="W72" s="787"/>
      <c r="X72" s="787"/>
      <c r="Y72" s="787"/>
      <c r="Z72" s="787"/>
      <c r="AA72" s="877">
        <f t="shared" ref="AA72:AA81" si="0">Q72-V72</f>
        <v>36</v>
      </c>
      <c r="AB72" s="877"/>
      <c r="AC72" s="877"/>
      <c r="AD72" s="877"/>
      <c r="AE72" s="877"/>
      <c r="AF72" s="884">
        <v>36</v>
      </c>
      <c r="AG72" s="885"/>
      <c r="AH72" s="885"/>
      <c r="AI72" s="885"/>
      <c r="AJ72" s="886"/>
      <c r="AK72" s="787" t="s">
        <v>128</v>
      </c>
      <c r="AL72" s="787"/>
      <c r="AM72" s="787"/>
      <c r="AN72" s="787"/>
      <c r="AO72" s="787"/>
      <c r="AP72" s="787" t="s">
        <v>128</v>
      </c>
      <c r="AQ72" s="787"/>
      <c r="AR72" s="787"/>
      <c r="AS72" s="787"/>
      <c r="AT72" s="787"/>
      <c r="AU72" s="787" t="s">
        <v>128</v>
      </c>
      <c r="AV72" s="787"/>
      <c r="AW72" s="787"/>
      <c r="AX72" s="787"/>
      <c r="AY72" s="787"/>
      <c r="AZ72" s="882"/>
      <c r="BA72" s="882"/>
      <c r="BB72" s="882"/>
      <c r="BC72" s="882"/>
      <c r="BD72" s="883"/>
      <c r="BE72" s="239"/>
      <c r="BF72" s="239"/>
      <c r="BG72" s="239"/>
      <c r="BH72" s="239"/>
      <c r="BI72" s="239"/>
      <c r="BJ72" s="239"/>
      <c r="BK72" s="239"/>
      <c r="BL72" s="239"/>
      <c r="BM72" s="239"/>
      <c r="BN72" s="239"/>
      <c r="BO72" s="239"/>
      <c r="BP72" s="239"/>
      <c r="BQ72" s="236">
        <v>66</v>
      </c>
      <c r="BR72" s="241"/>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28"/>
    </row>
    <row r="73" spans="1:131" ht="26.25" customHeight="1">
      <c r="A73" s="236">
        <v>6</v>
      </c>
      <c r="B73" s="873" t="s">
        <v>597</v>
      </c>
      <c r="C73" s="874"/>
      <c r="D73" s="874"/>
      <c r="E73" s="874"/>
      <c r="F73" s="874"/>
      <c r="G73" s="874"/>
      <c r="H73" s="874"/>
      <c r="I73" s="874"/>
      <c r="J73" s="874"/>
      <c r="K73" s="874"/>
      <c r="L73" s="874"/>
      <c r="M73" s="874"/>
      <c r="N73" s="874"/>
      <c r="O73" s="874"/>
      <c r="P73" s="875"/>
      <c r="Q73" s="878">
        <v>341</v>
      </c>
      <c r="R73" s="787"/>
      <c r="S73" s="787"/>
      <c r="T73" s="787"/>
      <c r="U73" s="787"/>
      <c r="V73" s="787">
        <v>318</v>
      </c>
      <c r="W73" s="787"/>
      <c r="X73" s="787"/>
      <c r="Y73" s="787"/>
      <c r="Z73" s="787"/>
      <c r="AA73" s="877">
        <f t="shared" si="0"/>
        <v>23</v>
      </c>
      <c r="AB73" s="877"/>
      <c r="AC73" s="877"/>
      <c r="AD73" s="877"/>
      <c r="AE73" s="877"/>
      <c r="AF73" s="884">
        <v>17</v>
      </c>
      <c r="AG73" s="885"/>
      <c r="AH73" s="885"/>
      <c r="AI73" s="885"/>
      <c r="AJ73" s="886"/>
      <c r="AK73" s="787">
        <v>58</v>
      </c>
      <c r="AL73" s="787"/>
      <c r="AM73" s="787"/>
      <c r="AN73" s="787"/>
      <c r="AO73" s="787"/>
      <c r="AP73" s="787">
        <v>633</v>
      </c>
      <c r="AQ73" s="787"/>
      <c r="AR73" s="787"/>
      <c r="AS73" s="787"/>
      <c r="AT73" s="787"/>
      <c r="AU73" s="787" t="s">
        <v>128</v>
      </c>
      <c r="AV73" s="787"/>
      <c r="AW73" s="787"/>
      <c r="AX73" s="787"/>
      <c r="AY73" s="787"/>
      <c r="AZ73" s="882"/>
      <c r="BA73" s="882"/>
      <c r="BB73" s="882"/>
      <c r="BC73" s="882"/>
      <c r="BD73" s="883"/>
      <c r="BE73" s="239"/>
      <c r="BF73" s="239"/>
      <c r="BG73" s="239"/>
      <c r="BH73" s="239"/>
      <c r="BI73" s="239"/>
      <c r="BJ73" s="239"/>
      <c r="BK73" s="239"/>
      <c r="BL73" s="239"/>
      <c r="BM73" s="239"/>
      <c r="BN73" s="239"/>
      <c r="BO73" s="239"/>
      <c r="BP73" s="239"/>
      <c r="BQ73" s="236">
        <v>67</v>
      </c>
      <c r="BR73" s="241"/>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28"/>
    </row>
    <row r="74" spans="1:131" ht="26.25" customHeight="1">
      <c r="A74" s="236">
        <v>7</v>
      </c>
      <c r="B74" s="873" t="s">
        <v>598</v>
      </c>
      <c r="C74" s="874"/>
      <c r="D74" s="874"/>
      <c r="E74" s="874"/>
      <c r="F74" s="874"/>
      <c r="G74" s="874"/>
      <c r="H74" s="874"/>
      <c r="I74" s="874"/>
      <c r="J74" s="874"/>
      <c r="K74" s="874"/>
      <c r="L74" s="874"/>
      <c r="M74" s="874"/>
      <c r="N74" s="874"/>
      <c r="O74" s="874"/>
      <c r="P74" s="875"/>
      <c r="Q74" s="887">
        <v>1682</v>
      </c>
      <c r="R74" s="885"/>
      <c r="S74" s="885"/>
      <c r="T74" s="885"/>
      <c r="U74" s="886"/>
      <c r="V74" s="888">
        <v>1626</v>
      </c>
      <c r="W74" s="885"/>
      <c r="X74" s="885"/>
      <c r="Y74" s="885"/>
      <c r="Z74" s="886"/>
      <c r="AA74" s="877">
        <f t="shared" si="0"/>
        <v>56</v>
      </c>
      <c r="AB74" s="877"/>
      <c r="AC74" s="877"/>
      <c r="AD74" s="877"/>
      <c r="AE74" s="877"/>
      <c r="AF74" s="888">
        <f t="shared" ref="AF74:AF80" si="1">AA74</f>
        <v>56</v>
      </c>
      <c r="AG74" s="885"/>
      <c r="AH74" s="885"/>
      <c r="AI74" s="885"/>
      <c r="AJ74" s="886"/>
      <c r="AK74" s="787">
        <v>30</v>
      </c>
      <c r="AL74" s="787"/>
      <c r="AM74" s="787"/>
      <c r="AN74" s="787"/>
      <c r="AO74" s="787"/>
      <c r="AP74" s="787" t="s">
        <v>128</v>
      </c>
      <c r="AQ74" s="787"/>
      <c r="AR74" s="787"/>
      <c r="AS74" s="787"/>
      <c r="AT74" s="787"/>
      <c r="AU74" s="787" t="s">
        <v>128</v>
      </c>
      <c r="AV74" s="787"/>
      <c r="AW74" s="787"/>
      <c r="AX74" s="787"/>
      <c r="AY74" s="787"/>
      <c r="AZ74" s="882"/>
      <c r="BA74" s="882"/>
      <c r="BB74" s="882"/>
      <c r="BC74" s="882"/>
      <c r="BD74" s="883"/>
      <c r="BE74" s="239"/>
      <c r="BF74" s="239"/>
      <c r="BG74" s="239"/>
      <c r="BH74" s="239"/>
      <c r="BI74" s="239"/>
      <c r="BJ74" s="239"/>
      <c r="BK74" s="239"/>
      <c r="BL74" s="239"/>
      <c r="BM74" s="239"/>
      <c r="BN74" s="239"/>
      <c r="BO74" s="239"/>
      <c r="BP74" s="239"/>
      <c r="BQ74" s="236">
        <v>68</v>
      </c>
      <c r="BR74" s="241"/>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28"/>
    </row>
    <row r="75" spans="1:131" ht="26.25" customHeight="1">
      <c r="A75" s="236">
        <v>8</v>
      </c>
      <c r="B75" s="873" t="s">
        <v>599</v>
      </c>
      <c r="C75" s="874"/>
      <c r="D75" s="874"/>
      <c r="E75" s="874"/>
      <c r="F75" s="874"/>
      <c r="G75" s="874"/>
      <c r="H75" s="874"/>
      <c r="I75" s="874"/>
      <c r="J75" s="874"/>
      <c r="K75" s="874"/>
      <c r="L75" s="874"/>
      <c r="M75" s="874"/>
      <c r="N75" s="874"/>
      <c r="O75" s="874"/>
      <c r="P75" s="875"/>
      <c r="Q75" s="889">
        <v>37762</v>
      </c>
      <c r="R75" s="890"/>
      <c r="S75" s="890"/>
      <c r="T75" s="890"/>
      <c r="U75" s="891"/>
      <c r="V75" s="892">
        <v>35999</v>
      </c>
      <c r="W75" s="890"/>
      <c r="X75" s="890"/>
      <c r="Y75" s="890"/>
      <c r="Z75" s="891"/>
      <c r="AA75" s="877">
        <f t="shared" si="0"/>
        <v>1763</v>
      </c>
      <c r="AB75" s="877"/>
      <c r="AC75" s="877"/>
      <c r="AD75" s="877"/>
      <c r="AE75" s="877"/>
      <c r="AF75" s="892">
        <f t="shared" si="1"/>
        <v>1763</v>
      </c>
      <c r="AG75" s="890"/>
      <c r="AH75" s="890"/>
      <c r="AI75" s="890"/>
      <c r="AJ75" s="891"/>
      <c r="AK75" s="892">
        <v>995</v>
      </c>
      <c r="AL75" s="890"/>
      <c r="AM75" s="890"/>
      <c r="AN75" s="890"/>
      <c r="AO75" s="891"/>
      <c r="AP75" s="787" t="s">
        <v>128</v>
      </c>
      <c r="AQ75" s="787"/>
      <c r="AR75" s="787"/>
      <c r="AS75" s="787"/>
      <c r="AT75" s="787"/>
      <c r="AU75" s="787" t="s">
        <v>128</v>
      </c>
      <c r="AV75" s="787"/>
      <c r="AW75" s="787"/>
      <c r="AX75" s="787"/>
      <c r="AY75" s="787"/>
      <c r="AZ75" s="893"/>
      <c r="BA75" s="893"/>
      <c r="BB75" s="893"/>
      <c r="BC75" s="893"/>
      <c r="BD75" s="894"/>
      <c r="BE75" s="239"/>
      <c r="BF75" s="239"/>
      <c r="BG75" s="239"/>
      <c r="BH75" s="239"/>
      <c r="BI75" s="239"/>
      <c r="BJ75" s="239"/>
      <c r="BK75" s="239"/>
      <c r="BL75" s="239"/>
      <c r="BM75" s="239"/>
      <c r="BN75" s="239"/>
      <c r="BO75" s="239"/>
      <c r="BP75" s="239"/>
      <c r="BQ75" s="236">
        <v>69</v>
      </c>
      <c r="BR75" s="241"/>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28"/>
    </row>
    <row r="76" spans="1:131" ht="26.25" customHeight="1">
      <c r="A76" s="236">
        <v>9</v>
      </c>
      <c r="B76" s="873" t="s">
        <v>600</v>
      </c>
      <c r="C76" s="874"/>
      <c r="D76" s="874"/>
      <c r="E76" s="874"/>
      <c r="F76" s="874"/>
      <c r="G76" s="874"/>
      <c r="H76" s="874"/>
      <c r="I76" s="874"/>
      <c r="J76" s="874"/>
      <c r="K76" s="874"/>
      <c r="L76" s="874"/>
      <c r="M76" s="874"/>
      <c r="N76" s="874"/>
      <c r="O76" s="874"/>
      <c r="P76" s="875"/>
      <c r="Q76" s="895">
        <v>1547</v>
      </c>
      <c r="R76" s="829"/>
      <c r="S76" s="829"/>
      <c r="T76" s="829"/>
      <c r="U76" s="829"/>
      <c r="V76" s="829">
        <v>1329</v>
      </c>
      <c r="W76" s="829"/>
      <c r="X76" s="829"/>
      <c r="Y76" s="829"/>
      <c r="Z76" s="829"/>
      <c r="AA76" s="877">
        <f t="shared" si="0"/>
        <v>218</v>
      </c>
      <c r="AB76" s="877"/>
      <c r="AC76" s="877"/>
      <c r="AD76" s="877"/>
      <c r="AE76" s="877"/>
      <c r="AF76" s="829">
        <f t="shared" si="1"/>
        <v>218</v>
      </c>
      <c r="AG76" s="829"/>
      <c r="AH76" s="829"/>
      <c r="AI76" s="829"/>
      <c r="AJ76" s="829"/>
      <c r="AK76" s="829">
        <v>21</v>
      </c>
      <c r="AL76" s="829"/>
      <c r="AM76" s="829"/>
      <c r="AN76" s="829"/>
      <c r="AO76" s="829"/>
      <c r="AP76" s="829">
        <v>1095</v>
      </c>
      <c r="AQ76" s="829"/>
      <c r="AR76" s="829"/>
      <c r="AS76" s="829"/>
      <c r="AT76" s="829"/>
      <c r="AU76" s="787" t="s">
        <v>128</v>
      </c>
      <c r="AV76" s="787"/>
      <c r="AW76" s="787"/>
      <c r="AX76" s="787"/>
      <c r="AY76" s="787"/>
      <c r="AZ76" s="831" t="s">
        <v>601</v>
      </c>
      <c r="BA76" s="831"/>
      <c r="BB76" s="831"/>
      <c r="BC76" s="831"/>
      <c r="BD76" s="832"/>
      <c r="BE76" s="239"/>
      <c r="BF76" s="239"/>
      <c r="BG76" s="239"/>
      <c r="BH76" s="239"/>
      <c r="BI76" s="239"/>
      <c r="BJ76" s="239"/>
      <c r="BK76" s="239"/>
      <c r="BL76" s="239"/>
      <c r="BM76" s="239"/>
      <c r="BN76" s="239"/>
      <c r="BO76" s="239"/>
      <c r="BP76" s="239"/>
      <c r="BQ76" s="236">
        <v>70</v>
      </c>
      <c r="BR76" s="241"/>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28"/>
    </row>
    <row r="77" spans="1:131" ht="26.25" customHeight="1">
      <c r="A77" s="236">
        <v>10</v>
      </c>
      <c r="B77" s="873" t="s">
        <v>602</v>
      </c>
      <c r="C77" s="874"/>
      <c r="D77" s="874"/>
      <c r="E77" s="874"/>
      <c r="F77" s="874"/>
      <c r="G77" s="874"/>
      <c r="H77" s="874"/>
      <c r="I77" s="874"/>
      <c r="J77" s="874"/>
      <c r="K77" s="874"/>
      <c r="L77" s="874"/>
      <c r="M77" s="874"/>
      <c r="N77" s="874"/>
      <c r="O77" s="874"/>
      <c r="P77" s="875"/>
      <c r="Q77" s="895">
        <v>0</v>
      </c>
      <c r="R77" s="829"/>
      <c r="S77" s="829"/>
      <c r="T77" s="829"/>
      <c r="U77" s="829"/>
      <c r="V77" s="829">
        <v>18</v>
      </c>
      <c r="W77" s="829"/>
      <c r="X77" s="829"/>
      <c r="Y77" s="829"/>
      <c r="Z77" s="829"/>
      <c r="AA77" s="877">
        <f t="shared" si="0"/>
        <v>-18</v>
      </c>
      <c r="AB77" s="877"/>
      <c r="AC77" s="877"/>
      <c r="AD77" s="877"/>
      <c r="AE77" s="877"/>
      <c r="AF77" s="829">
        <f t="shared" si="1"/>
        <v>-18</v>
      </c>
      <c r="AG77" s="829"/>
      <c r="AH77" s="829"/>
      <c r="AI77" s="829"/>
      <c r="AJ77" s="829"/>
      <c r="AK77" s="787" t="s">
        <v>128</v>
      </c>
      <c r="AL77" s="787"/>
      <c r="AM77" s="787"/>
      <c r="AN77" s="787"/>
      <c r="AO77" s="787"/>
      <c r="AP77" s="829">
        <v>18</v>
      </c>
      <c r="AQ77" s="829"/>
      <c r="AR77" s="829"/>
      <c r="AS77" s="829"/>
      <c r="AT77" s="829"/>
      <c r="AU77" s="787" t="s">
        <v>128</v>
      </c>
      <c r="AV77" s="787"/>
      <c r="AW77" s="787"/>
      <c r="AX77" s="787"/>
      <c r="AY77" s="787"/>
      <c r="AZ77" s="831"/>
      <c r="BA77" s="831"/>
      <c r="BB77" s="831"/>
      <c r="BC77" s="831"/>
      <c r="BD77" s="832"/>
      <c r="BE77" s="239"/>
      <c r="BF77" s="239"/>
      <c r="BG77" s="239"/>
      <c r="BH77" s="239"/>
      <c r="BI77" s="239"/>
      <c r="BJ77" s="239"/>
      <c r="BK77" s="239"/>
      <c r="BL77" s="239"/>
      <c r="BM77" s="239"/>
      <c r="BN77" s="239"/>
      <c r="BO77" s="239"/>
      <c r="BP77" s="239"/>
      <c r="BQ77" s="236">
        <v>71</v>
      </c>
      <c r="BR77" s="241"/>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28"/>
    </row>
    <row r="78" spans="1:131" ht="26.25" customHeight="1">
      <c r="A78" s="236">
        <v>11</v>
      </c>
      <c r="B78" s="873" t="s">
        <v>603</v>
      </c>
      <c r="C78" s="874"/>
      <c r="D78" s="874"/>
      <c r="E78" s="874"/>
      <c r="F78" s="874"/>
      <c r="G78" s="874"/>
      <c r="H78" s="874"/>
      <c r="I78" s="874"/>
      <c r="J78" s="874"/>
      <c r="K78" s="874"/>
      <c r="L78" s="874"/>
      <c r="M78" s="874"/>
      <c r="N78" s="874"/>
      <c r="O78" s="874"/>
      <c r="P78" s="875"/>
      <c r="Q78" s="895">
        <v>1303</v>
      </c>
      <c r="R78" s="829"/>
      <c r="S78" s="829"/>
      <c r="T78" s="829"/>
      <c r="U78" s="829"/>
      <c r="V78" s="829">
        <v>1275</v>
      </c>
      <c r="W78" s="829"/>
      <c r="X78" s="829"/>
      <c r="Y78" s="829"/>
      <c r="Z78" s="829"/>
      <c r="AA78" s="877">
        <f t="shared" si="0"/>
        <v>28</v>
      </c>
      <c r="AB78" s="877"/>
      <c r="AC78" s="877"/>
      <c r="AD78" s="877"/>
      <c r="AE78" s="877"/>
      <c r="AF78" s="829">
        <f t="shared" si="1"/>
        <v>28</v>
      </c>
      <c r="AG78" s="829"/>
      <c r="AH78" s="829"/>
      <c r="AI78" s="829"/>
      <c r="AJ78" s="829"/>
      <c r="AK78" s="829">
        <v>84</v>
      </c>
      <c r="AL78" s="829"/>
      <c r="AM78" s="829"/>
      <c r="AN78" s="829"/>
      <c r="AO78" s="829"/>
      <c r="AP78" s="829">
        <v>612</v>
      </c>
      <c r="AQ78" s="829"/>
      <c r="AR78" s="829"/>
      <c r="AS78" s="829"/>
      <c r="AT78" s="829"/>
      <c r="AU78" s="787" t="s">
        <v>128</v>
      </c>
      <c r="AV78" s="787"/>
      <c r="AW78" s="787"/>
      <c r="AX78" s="787"/>
      <c r="AY78" s="787"/>
      <c r="AZ78" s="831" t="s">
        <v>601</v>
      </c>
      <c r="BA78" s="831"/>
      <c r="BB78" s="831"/>
      <c r="BC78" s="831"/>
      <c r="BD78" s="832"/>
      <c r="BE78" s="239"/>
      <c r="BF78" s="239"/>
      <c r="BG78" s="239"/>
      <c r="BH78" s="239"/>
      <c r="BI78" s="239"/>
      <c r="BJ78" s="228"/>
      <c r="BK78" s="228"/>
      <c r="BL78" s="228"/>
      <c r="BM78" s="228"/>
      <c r="BN78" s="228"/>
      <c r="BO78" s="239"/>
      <c r="BP78" s="239"/>
      <c r="BQ78" s="236">
        <v>72</v>
      </c>
      <c r="BR78" s="241"/>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28"/>
    </row>
    <row r="79" spans="1:131" ht="26.25" customHeight="1">
      <c r="A79" s="236">
        <v>12</v>
      </c>
      <c r="B79" s="873" t="s">
        <v>604</v>
      </c>
      <c r="C79" s="874"/>
      <c r="D79" s="874"/>
      <c r="E79" s="874"/>
      <c r="F79" s="874"/>
      <c r="G79" s="874"/>
      <c r="H79" s="874"/>
      <c r="I79" s="874"/>
      <c r="J79" s="874"/>
      <c r="K79" s="874"/>
      <c r="L79" s="874"/>
      <c r="M79" s="874"/>
      <c r="N79" s="874"/>
      <c r="O79" s="874"/>
      <c r="P79" s="875"/>
      <c r="Q79" s="895">
        <v>667</v>
      </c>
      <c r="R79" s="829"/>
      <c r="S79" s="829"/>
      <c r="T79" s="829"/>
      <c r="U79" s="829"/>
      <c r="V79" s="829">
        <v>617</v>
      </c>
      <c r="W79" s="829"/>
      <c r="X79" s="829"/>
      <c r="Y79" s="829"/>
      <c r="Z79" s="829"/>
      <c r="AA79" s="877">
        <f t="shared" si="0"/>
        <v>50</v>
      </c>
      <c r="AB79" s="877"/>
      <c r="AC79" s="877"/>
      <c r="AD79" s="877"/>
      <c r="AE79" s="877"/>
      <c r="AF79" s="829">
        <f t="shared" si="1"/>
        <v>50</v>
      </c>
      <c r="AG79" s="829"/>
      <c r="AH79" s="829"/>
      <c r="AI79" s="829"/>
      <c r="AJ79" s="829"/>
      <c r="AK79" s="787" t="s">
        <v>128</v>
      </c>
      <c r="AL79" s="787"/>
      <c r="AM79" s="787"/>
      <c r="AN79" s="787"/>
      <c r="AO79" s="787"/>
      <c r="AP79" s="829">
        <v>315</v>
      </c>
      <c r="AQ79" s="829"/>
      <c r="AR79" s="829"/>
      <c r="AS79" s="829"/>
      <c r="AT79" s="829"/>
      <c r="AU79" s="787" t="s">
        <v>128</v>
      </c>
      <c r="AV79" s="787"/>
      <c r="AW79" s="787"/>
      <c r="AX79" s="787"/>
      <c r="AY79" s="787"/>
      <c r="AZ79" s="831"/>
      <c r="BA79" s="831"/>
      <c r="BB79" s="831"/>
      <c r="BC79" s="831"/>
      <c r="BD79" s="832"/>
      <c r="BE79" s="239"/>
      <c r="BF79" s="239"/>
      <c r="BG79" s="239"/>
      <c r="BH79" s="239"/>
      <c r="BI79" s="239"/>
      <c r="BJ79" s="228"/>
      <c r="BK79" s="228"/>
      <c r="BL79" s="228"/>
      <c r="BM79" s="228"/>
      <c r="BN79" s="228"/>
      <c r="BO79" s="239"/>
      <c r="BP79" s="239"/>
      <c r="BQ79" s="236">
        <v>73</v>
      </c>
      <c r="BR79" s="241"/>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28"/>
    </row>
    <row r="80" spans="1:131" ht="26.25" customHeight="1">
      <c r="A80" s="236">
        <v>13</v>
      </c>
      <c r="B80" s="873" t="s">
        <v>605</v>
      </c>
      <c r="C80" s="874"/>
      <c r="D80" s="874"/>
      <c r="E80" s="874"/>
      <c r="F80" s="874"/>
      <c r="G80" s="874"/>
      <c r="H80" s="874"/>
      <c r="I80" s="874"/>
      <c r="J80" s="874"/>
      <c r="K80" s="874"/>
      <c r="L80" s="874"/>
      <c r="M80" s="874"/>
      <c r="N80" s="874"/>
      <c r="O80" s="874"/>
      <c r="P80" s="875"/>
      <c r="Q80" s="895">
        <v>321</v>
      </c>
      <c r="R80" s="829"/>
      <c r="S80" s="829"/>
      <c r="T80" s="829"/>
      <c r="U80" s="829"/>
      <c r="V80" s="829">
        <v>307</v>
      </c>
      <c r="W80" s="829"/>
      <c r="X80" s="829"/>
      <c r="Y80" s="829"/>
      <c r="Z80" s="829"/>
      <c r="AA80" s="877">
        <f t="shared" si="0"/>
        <v>14</v>
      </c>
      <c r="AB80" s="877"/>
      <c r="AC80" s="877"/>
      <c r="AD80" s="877"/>
      <c r="AE80" s="877"/>
      <c r="AF80" s="829">
        <f t="shared" si="1"/>
        <v>14</v>
      </c>
      <c r="AG80" s="829"/>
      <c r="AH80" s="829"/>
      <c r="AI80" s="829"/>
      <c r="AJ80" s="829"/>
      <c r="AK80" s="829">
        <v>3</v>
      </c>
      <c r="AL80" s="829"/>
      <c r="AM80" s="829"/>
      <c r="AN80" s="829"/>
      <c r="AO80" s="829"/>
      <c r="AP80" s="829">
        <v>154</v>
      </c>
      <c r="AQ80" s="829"/>
      <c r="AR80" s="829"/>
      <c r="AS80" s="829"/>
      <c r="AT80" s="829"/>
      <c r="AU80" s="787" t="s">
        <v>128</v>
      </c>
      <c r="AV80" s="787"/>
      <c r="AW80" s="787"/>
      <c r="AX80" s="787"/>
      <c r="AY80" s="787"/>
      <c r="AZ80" s="831" t="s">
        <v>601</v>
      </c>
      <c r="BA80" s="831"/>
      <c r="BB80" s="831"/>
      <c r="BC80" s="831"/>
      <c r="BD80" s="832"/>
      <c r="BE80" s="239"/>
      <c r="BF80" s="239"/>
      <c r="BG80" s="239"/>
      <c r="BH80" s="239"/>
      <c r="BI80" s="239"/>
      <c r="BJ80" s="239"/>
      <c r="BK80" s="239"/>
      <c r="BL80" s="239"/>
      <c r="BM80" s="239"/>
      <c r="BN80" s="239"/>
      <c r="BO80" s="239"/>
      <c r="BP80" s="239"/>
      <c r="BQ80" s="236">
        <v>74</v>
      </c>
      <c r="BR80" s="241"/>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28"/>
    </row>
    <row r="81" spans="1:131" ht="26.25" customHeight="1">
      <c r="A81" s="236">
        <v>14</v>
      </c>
      <c r="B81" s="873" t="s">
        <v>606</v>
      </c>
      <c r="C81" s="874"/>
      <c r="D81" s="874"/>
      <c r="E81" s="874"/>
      <c r="F81" s="874"/>
      <c r="G81" s="874"/>
      <c r="H81" s="874"/>
      <c r="I81" s="874"/>
      <c r="J81" s="874"/>
      <c r="K81" s="874"/>
      <c r="L81" s="874"/>
      <c r="M81" s="874"/>
      <c r="N81" s="874"/>
      <c r="O81" s="874"/>
      <c r="P81" s="875"/>
      <c r="Q81" s="878">
        <v>7916</v>
      </c>
      <c r="R81" s="787"/>
      <c r="S81" s="787"/>
      <c r="T81" s="787"/>
      <c r="U81" s="787"/>
      <c r="V81" s="787">
        <v>7507</v>
      </c>
      <c r="W81" s="787"/>
      <c r="X81" s="787"/>
      <c r="Y81" s="787"/>
      <c r="Z81" s="787"/>
      <c r="AA81" s="877">
        <f t="shared" si="0"/>
        <v>409</v>
      </c>
      <c r="AB81" s="877"/>
      <c r="AC81" s="877"/>
      <c r="AD81" s="877"/>
      <c r="AE81" s="877"/>
      <c r="AF81" s="787">
        <v>409</v>
      </c>
      <c r="AG81" s="787"/>
      <c r="AH81" s="787"/>
      <c r="AI81" s="787"/>
      <c r="AJ81" s="787"/>
      <c r="AK81" s="787" t="s">
        <v>128</v>
      </c>
      <c r="AL81" s="787"/>
      <c r="AM81" s="787"/>
      <c r="AN81" s="787"/>
      <c r="AO81" s="787"/>
      <c r="AP81" s="787" t="s">
        <v>128</v>
      </c>
      <c r="AQ81" s="787"/>
      <c r="AR81" s="787"/>
      <c r="AS81" s="787"/>
      <c r="AT81" s="787"/>
      <c r="AU81" s="787" t="s">
        <v>128</v>
      </c>
      <c r="AV81" s="787"/>
      <c r="AW81" s="787"/>
      <c r="AX81" s="787"/>
      <c r="AY81" s="787"/>
      <c r="AZ81" s="882"/>
      <c r="BA81" s="882"/>
      <c r="BB81" s="882"/>
      <c r="BC81" s="882"/>
      <c r="BD81" s="883"/>
      <c r="BE81" s="239"/>
      <c r="BF81" s="239"/>
      <c r="BG81" s="239"/>
      <c r="BH81" s="239"/>
      <c r="BI81" s="239"/>
      <c r="BJ81" s="239"/>
      <c r="BK81" s="239"/>
      <c r="BL81" s="239"/>
      <c r="BM81" s="239"/>
      <c r="BN81" s="239"/>
      <c r="BO81" s="239"/>
      <c r="BP81" s="239"/>
      <c r="BQ81" s="236">
        <v>75</v>
      </c>
      <c r="BR81" s="241"/>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28"/>
    </row>
    <row r="82" spans="1:131" ht="26.25" customHeight="1">
      <c r="A82" s="236">
        <v>15</v>
      </c>
      <c r="B82" s="896"/>
      <c r="C82" s="897"/>
      <c r="D82" s="897"/>
      <c r="E82" s="897"/>
      <c r="F82" s="897"/>
      <c r="G82" s="897"/>
      <c r="H82" s="897"/>
      <c r="I82" s="897"/>
      <c r="J82" s="897"/>
      <c r="K82" s="897"/>
      <c r="L82" s="897"/>
      <c r="M82" s="897"/>
      <c r="N82" s="897"/>
      <c r="O82" s="897"/>
      <c r="P82" s="898"/>
      <c r="Q82" s="89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39"/>
      <c r="BF82" s="239"/>
      <c r="BG82" s="239"/>
      <c r="BH82" s="239"/>
      <c r="BI82" s="239"/>
      <c r="BJ82" s="239"/>
      <c r="BK82" s="239"/>
      <c r="BL82" s="239"/>
      <c r="BM82" s="239"/>
      <c r="BN82" s="239"/>
      <c r="BO82" s="239"/>
      <c r="BP82" s="239"/>
      <c r="BQ82" s="236">
        <v>76</v>
      </c>
      <c r="BR82" s="241"/>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28"/>
    </row>
    <row r="83" spans="1:131" ht="26.25" customHeight="1">
      <c r="A83" s="236">
        <v>16</v>
      </c>
      <c r="B83" s="896"/>
      <c r="C83" s="897"/>
      <c r="D83" s="897"/>
      <c r="E83" s="897"/>
      <c r="F83" s="897"/>
      <c r="G83" s="897"/>
      <c r="H83" s="897"/>
      <c r="I83" s="897"/>
      <c r="J83" s="897"/>
      <c r="K83" s="897"/>
      <c r="L83" s="897"/>
      <c r="M83" s="897"/>
      <c r="N83" s="897"/>
      <c r="O83" s="897"/>
      <c r="P83" s="898"/>
      <c r="Q83" s="89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39"/>
      <c r="BF83" s="239"/>
      <c r="BG83" s="239"/>
      <c r="BH83" s="239"/>
      <c r="BI83" s="239"/>
      <c r="BJ83" s="239"/>
      <c r="BK83" s="239"/>
      <c r="BL83" s="239"/>
      <c r="BM83" s="239"/>
      <c r="BN83" s="239"/>
      <c r="BO83" s="239"/>
      <c r="BP83" s="239"/>
      <c r="BQ83" s="236">
        <v>77</v>
      </c>
      <c r="BR83" s="241"/>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28"/>
    </row>
    <row r="84" spans="1:131" ht="26.25" customHeight="1">
      <c r="A84" s="236">
        <v>17</v>
      </c>
      <c r="B84" s="896"/>
      <c r="C84" s="897"/>
      <c r="D84" s="897"/>
      <c r="E84" s="897"/>
      <c r="F84" s="897"/>
      <c r="G84" s="897"/>
      <c r="H84" s="897"/>
      <c r="I84" s="897"/>
      <c r="J84" s="897"/>
      <c r="K84" s="897"/>
      <c r="L84" s="897"/>
      <c r="M84" s="897"/>
      <c r="N84" s="897"/>
      <c r="O84" s="897"/>
      <c r="P84" s="898"/>
      <c r="Q84" s="89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39"/>
      <c r="BF84" s="239"/>
      <c r="BG84" s="239"/>
      <c r="BH84" s="239"/>
      <c r="BI84" s="239"/>
      <c r="BJ84" s="239"/>
      <c r="BK84" s="239"/>
      <c r="BL84" s="239"/>
      <c r="BM84" s="239"/>
      <c r="BN84" s="239"/>
      <c r="BO84" s="239"/>
      <c r="BP84" s="239"/>
      <c r="BQ84" s="236">
        <v>78</v>
      </c>
      <c r="BR84" s="241"/>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28"/>
    </row>
    <row r="85" spans="1:131" ht="26.25" customHeight="1">
      <c r="A85" s="236">
        <v>18</v>
      </c>
      <c r="B85" s="896"/>
      <c r="C85" s="897"/>
      <c r="D85" s="897"/>
      <c r="E85" s="897"/>
      <c r="F85" s="897"/>
      <c r="G85" s="897"/>
      <c r="H85" s="897"/>
      <c r="I85" s="897"/>
      <c r="J85" s="897"/>
      <c r="K85" s="897"/>
      <c r="L85" s="897"/>
      <c r="M85" s="897"/>
      <c r="N85" s="897"/>
      <c r="O85" s="897"/>
      <c r="P85" s="898"/>
      <c r="Q85" s="89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39"/>
      <c r="BF85" s="239"/>
      <c r="BG85" s="239"/>
      <c r="BH85" s="239"/>
      <c r="BI85" s="239"/>
      <c r="BJ85" s="239"/>
      <c r="BK85" s="239"/>
      <c r="BL85" s="239"/>
      <c r="BM85" s="239"/>
      <c r="BN85" s="239"/>
      <c r="BO85" s="239"/>
      <c r="BP85" s="239"/>
      <c r="BQ85" s="236">
        <v>79</v>
      </c>
      <c r="BR85" s="241"/>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28"/>
    </row>
    <row r="86" spans="1:131" ht="26.25" customHeight="1">
      <c r="A86" s="236">
        <v>19</v>
      </c>
      <c r="B86" s="896"/>
      <c r="C86" s="897"/>
      <c r="D86" s="897"/>
      <c r="E86" s="897"/>
      <c r="F86" s="897"/>
      <c r="G86" s="897"/>
      <c r="H86" s="897"/>
      <c r="I86" s="897"/>
      <c r="J86" s="897"/>
      <c r="K86" s="897"/>
      <c r="L86" s="897"/>
      <c r="M86" s="897"/>
      <c r="N86" s="897"/>
      <c r="O86" s="897"/>
      <c r="P86" s="898"/>
      <c r="Q86" s="89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39"/>
      <c r="BF86" s="239"/>
      <c r="BG86" s="239"/>
      <c r="BH86" s="239"/>
      <c r="BI86" s="239"/>
      <c r="BJ86" s="239"/>
      <c r="BK86" s="239"/>
      <c r="BL86" s="239"/>
      <c r="BM86" s="239"/>
      <c r="BN86" s="239"/>
      <c r="BO86" s="239"/>
      <c r="BP86" s="239"/>
      <c r="BQ86" s="236">
        <v>80</v>
      </c>
      <c r="BR86" s="241"/>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28"/>
    </row>
    <row r="87" spans="1:131" ht="26.25" customHeight="1">
      <c r="A87" s="24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39"/>
      <c r="BF87" s="239"/>
      <c r="BG87" s="239"/>
      <c r="BH87" s="239"/>
      <c r="BI87" s="239"/>
      <c r="BJ87" s="239"/>
      <c r="BK87" s="239"/>
      <c r="BL87" s="239"/>
      <c r="BM87" s="239"/>
      <c r="BN87" s="239"/>
      <c r="BO87" s="239"/>
      <c r="BP87" s="239"/>
      <c r="BQ87" s="236">
        <v>81</v>
      </c>
      <c r="BR87" s="241"/>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28"/>
    </row>
    <row r="88" spans="1:131" ht="26.25" customHeight="1" thickBot="1">
      <c r="A88" s="238" t="s">
        <v>396</v>
      </c>
      <c r="B88" s="788" t="s">
        <v>427</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39"/>
      <c r="BF88" s="239"/>
      <c r="BG88" s="239"/>
      <c r="BH88" s="239"/>
      <c r="BI88" s="239"/>
      <c r="BJ88" s="239"/>
      <c r="BK88" s="239"/>
      <c r="BL88" s="239"/>
      <c r="BM88" s="239"/>
      <c r="BN88" s="239"/>
      <c r="BO88" s="239"/>
      <c r="BP88" s="239"/>
      <c r="BQ88" s="236">
        <v>82</v>
      </c>
      <c r="BR88" s="241"/>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28"/>
    </row>
    <row r="89" spans="1:131" ht="26.25" hidden="1" customHeight="1">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28"/>
    </row>
    <row r="90" spans="1:131" ht="26.25" hidden="1" customHeight="1">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28"/>
    </row>
    <row r="91" spans="1:131" ht="26.25" hidden="1" customHeight="1">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28"/>
    </row>
    <row r="92" spans="1:131" ht="26.25" hidden="1" customHeight="1">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28"/>
    </row>
    <row r="93" spans="1:131" ht="26.25" hidden="1" customHeight="1">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28"/>
    </row>
    <row r="94" spans="1:131" ht="26.25" hidden="1" customHeight="1">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28"/>
    </row>
    <row r="95" spans="1:131" ht="26.25" hidden="1" customHeight="1">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28"/>
    </row>
    <row r="96" spans="1:131" ht="26.25" hidden="1" customHeight="1">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28"/>
    </row>
    <row r="97" spans="1:131" ht="26.25" hidden="1" customHeight="1">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28"/>
    </row>
    <row r="98" spans="1:131" ht="26.25" hidden="1" customHeight="1">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28"/>
    </row>
    <row r="99" spans="1:131" ht="26.25" hidden="1" customHeight="1">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28"/>
    </row>
    <row r="100" spans="1:131" ht="26.25" hidden="1" customHeight="1">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28"/>
    </row>
    <row r="101" spans="1:131" ht="26.25" hidden="1" customHeight="1">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28"/>
    </row>
    <row r="102" spans="1:131" ht="26.25" customHeight="1" thickBot="1">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396</v>
      </c>
      <c r="BR102" s="788" t="s">
        <v>428</v>
      </c>
      <c r="BS102" s="789"/>
      <c r="BT102" s="789"/>
      <c r="BU102" s="789"/>
      <c r="BV102" s="789"/>
      <c r="BW102" s="789"/>
      <c r="BX102" s="789"/>
      <c r="BY102" s="789"/>
      <c r="BZ102" s="789"/>
      <c r="CA102" s="789"/>
      <c r="CB102" s="789"/>
      <c r="CC102" s="789"/>
      <c r="CD102" s="789"/>
      <c r="CE102" s="789"/>
      <c r="CF102" s="789"/>
      <c r="CG102" s="790"/>
      <c r="CH102" s="906"/>
      <c r="CI102" s="907"/>
      <c r="CJ102" s="907"/>
      <c r="CK102" s="907"/>
      <c r="CL102" s="908"/>
      <c r="CM102" s="906"/>
      <c r="CN102" s="907"/>
      <c r="CO102" s="907"/>
      <c r="CP102" s="907"/>
      <c r="CQ102" s="908"/>
      <c r="CR102" s="909"/>
      <c r="CS102" s="851"/>
      <c r="CT102" s="851"/>
      <c r="CU102" s="851"/>
      <c r="CV102" s="910"/>
      <c r="CW102" s="909"/>
      <c r="CX102" s="851"/>
      <c r="CY102" s="851"/>
      <c r="CZ102" s="851"/>
      <c r="DA102" s="910"/>
      <c r="DB102" s="909"/>
      <c r="DC102" s="851"/>
      <c r="DD102" s="851"/>
      <c r="DE102" s="851"/>
      <c r="DF102" s="910"/>
      <c r="DG102" s="909"/>
      <c r="DH102" s="851"/>
      <c r="DI102" s="851"/>
      <c r="DJ102" s="851"/>
      <c r="DK102" s="910"/>
      <c r="DL102" s="909"/>
      <c r="DM102" s="851"/>
      <c r="DN102" s="851"/>
      <c r="DO102" s="851"/>
      <c r="DP102" s="910"/>
      <c r="DQ102" s="909"/>
      <c r="DR102" s="851"/>
      <c r="DS102" s="851"/>
      <c r="DT102" s="851"/>
      <c r="DU102" s="910"/>
      <c r="DV102" s="788"/>
      <c r="DW102" s="789"/>
      <c r="DX102" s="789"/>
      <c r="DY102" s="789"/>
      <c r="DZ102" s="933"/>
      <c r="EA102" s="228"/>
    </row>
    <row r="103" spans="1:131" ht="26.25" customHeight="1">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4" t="s">
        <v>429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28"/>
    </row>
    <row r="104" spans="1:131" ht="26.25" customHeight="1">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5" t="s">
        <v>430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28"/>
    </row>
    <row r="105" spans="1:131" ht="11.25" customHeight="1">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c r="A107" s="247" t="s">
        <v>431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c r="A108" s="936" t="s">
        <v>433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434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28" customFormat="1" ht="26.25" customHeight="1">
      <c r="A109" s="931" t="s">
        <v>435</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436</v>
      </c>
      <c r="AB109" s="912"/>
      <c r="AC109" s="912"/>
      <c r="AD109" s="912"/>
      <c r="AE109" s="913"/>
      <c r="AF109" s="911" t="s">
        <v>437</v>
      </c>
      <c r="AG109" s="912"/>
      <c r="AH109" s="912"/>
      <c r="AI109" s="912"/>
      <c r="AJ109" s="913"/>
      <c r="AK109" s="911" t="s">
        <v>312</v>
      </c>
      <c r="AL109" s="912"/>
      <c r="AM109" s="912"/>
      <c r="AN109" s="912"/>
      <c r="AO109" s="913"/>
      <c r="AP109" s="911" t="s">
        <v>438</v>
      </c>
      <c r="AQ109" s="912"/>
      <c r="AR109" s="912"/>
      <c r="AS109" s="912"/>
      <c r="AT109" s="914"/>
      <c r="AU109" s="931" t="s">
        <v>435</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436</v>
      </c>
      <c r="BR109" s="912"/>
      <c r="BS109" s="912"/>
      <c r="BT109" s="912"/>
      <c r="BU109" s="913"/>
      <c r="BV109" s="911" t="s">
        <v>437</v>
      </c>
      <c r="BW109" s="912"/>
      <c r="BX109" s="912"/>
      <c r="BY109" s="912"/>
      <c r="BZ109" s="913"/>
      <c r="CA109" s="911" t="s">
        <v>312</v>
      </c>
      <c r="CB109" s="912"/>
      <c r="CC109" s="912"/>
      <c r="CD109" s="912"/>
      <c r="CE109" s="913"/>
      <c r="CF109" s="932" t="s">
        <v>438</v>
      </c>
      <c r="CG109" s="932"/>
      <c r="CH109" s="932"/>
      <c r="CI109" s="932"/>
      <c r="CJ109" s="932"/>
      <c r="CK109" s="911" t="s">
        <v>439</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436</v>
      </c>
      <c r="DH109" s="912"/>
      <c r="DI109" s="912"/>
      <c r="DJ109" s="912"/>
      <c r="DK109" s="913"/>
      <c r="DL109" s="911" t="s">
        <v>437</v>
      </c>
      <c r="DM109" s="912"/>
      <c r="DN109" s="912"/>
      <c r="DO109" s="912"/>
      <c r="DP109" s="913"/>
      <c r="DQ109" s="911" t="s">
        <v>312</v>
      </c>
      <c r="DR109" s="912"/>
      <c r="DS109" s="912"/>
      <c r="DT109" s="912"/>
      <c r="DU109" s="913"/>
      <c r="DV109" s="911" t="s">
        <v>438</v>
      </c>
      <c r="DW109" s="912"/>
      <c r="DX109" s="912"/>
      <c r="DY109" s="912"/>
      <c r="DZ109" s="914"/>
    </row>
    <row r="110" spans="1:131" s="228" customFormat="1" ht="26.25" customHeight="1">
      <c r="A110" s="915" t="s">
        <v>440</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1998149</v>
      </c>
      <c r="AB110" s="919"/>
      <c r="AC110" s="919"/>
      <c r="AD110" s="919"/>
      <c r="AE110" s="920"/>
      <c r="AF110" s="921">
        <v>2134354</v>
      </c>
      <c r="AG110" s="919"/>
      <c r="AH110" s="919"/>
      <c r="AI110" s="919"/>
      <c r="AJ110" s="920"/>
      <c r="AK110" s="921">
        <v>2158096</v>
      </c>
      <c r="AL110" s="919"/>
      <c r="AM110" s="919"/>
      <c r="AN110" s="919"/>
      <c r="AO110" s="920"/>
      <c r="AP110" s="922">
        <v>17.899999999999999</v>
      </c>
      <c r="AQ110" s="923"/>
      <c r="AR110" s="923"/>
      <c r="AS110" s="923"/>
      <c r="AT110" s="924"/>
      <c r="AU110" s="925" t="s">
        <v>75</v>
      </c>
      <c r="AV110" s="926"/>
      <c r="AW110" s="926"/>
      <c r="AX110" s="926"/>
      <c r="AY110" s="926"/>
      <c r="AZ110" s="948" t="s">
        <v>441</v>
      </c>
      <c r="BA110" s="916"/>
      <c r="BB110" s="916"/>
      <c r="BC110" s="916"/>
      <c r="BD110" s="916"/>
      <c r="BE110" s="916"/>
      <c r="BF110" s="916"/>
      <c r="BG110" s="916"/>
      <c r="BH110" s="916"/>
      <c r="BI110" s="916"/>
      <c r="BJ110" s="916"/>
      <c r="BK110" s="916"/>
      <c r="BL110" s="916"/>
      <c r="BM110" s="916"/>
      <c r="BN110" s="916"/>
      <c r="BO110" s="916"/>
      <c r="BP110" s="917"/>
      <c r="BQ110" s="949">
        <v>30054649</v>
      </c>
      <c r="BR110" s="950"/>
      <c r="BS110" s="950"/>
      <c r="BT110" s="950"/>
      <c r="BU110" s="950"/>
      <c r="BV110" s="950">
        <v>29636195</v>
      </c>
      <c r="BW110" s="950"/>
      <c r="BX110" s="950"/>
      <c r="BY110" s="950"/>
      <c r="BZ110" s="950"/>
      <c r="CA110" s="950">
        <v>29545887</v>
      </c>
      <c r="CB110" s="950"/>
      <c r="CC110" s="950"/>
      <c r="CD110" s="950"/>
      <c r="CE110" s="950"/>
      <c r="CF110" s="963">
        <v>244.9</v>
      </c>
      <c r="CG110" s="964"/>
      <c r="CH110" s="964"/>
      <c r="CI110" s="964"/>
      <c r="CJ110" s="964"/>
      <c r="CK110" s="965" t="s">
        <v>442</v>
      </c>
      <c r="CL110" s="966"/>
      <c r="CM110" s="948" t="s">
        <v>443</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949" t="s">
        <v>444</v>
      </c>
      <c r="DH110" s="950"/>
      <c r="DI110" s="950"/>
      <c r="DJ110" s="950"/>
      <c r="DK110" s="950"/>
      <c r="DL110" s="950" t="s">
        <v>445</v>
      </c>
      <c r="DM110" s="950"/>
      <c r="DN110" s="950"/>
      <c r="DO110" s="950"/>
      <c r="DP110" s="950"/>
      <c r="DQ110" s="950" t="s">
        <v>444</v>
      </c>
      <c r="DR110" s="950"/>
      <c r="DS110" s="950"/>
      <c r="DT110" s="950"/>
      <c r="DU110" s="950"/>
      <c r="DV110" s="951" t="s">
        <v>445</v>
      </c>
      <c r="DW110" s="951"/>
      <c r="DX110" s="951"/>
      <c r="DY110" s="951"/>
      <c r="DZ110" s="952"/>
    </row>
    <row r="111" spans="1:131" s="228" customFormat="1" ht="26.25" customHeight="1">
      <c r="A111" s="953" t="s">
        <v>446</v>
      </c>
      <c r="B111" s="954"/>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5"/>
      <c r="AA111" s="956" t="s">
        <v>417</v>
      </c>
      <c r="AB111" s="957"/>
      <c r="AC111" s="957"/>
      <c r="AD111" s="957"/>
      <c r="AE111" s="958"/>
      <c r="AF111" s="959" t="s">
        <v>417</v>
      </c>
      <c r="AG111" s="957"/>
      <c r="AH111" s="957"/>
      <c r="AI111" s="957"/>
      <c r="AJ111" s="958"/>
      <c r="AK111" s="959" t="s">
        <v>444</v>
      </c>
      <c r="AL111" s="957"/>
      <c r="AM111" s="957"/>
      <c r="AN111" s="957"/>
      <c r="AO111" s="958"/>
      <c r="AP111" s="960" t="s">
        <v>417</v>
      </c>
      <c r="AQ111" s="961"/>
      <c r="AR111" s="961"/>
      <c r="AS111" s="961"/>
      <c r="AT111" s="962"/>
      <c r="AU111" s="927"/>
      <c r="AV111" s="928"/>
      <c r="AW111" s="928"/>
      <c r="AX111" s="928"/>
      <c r="AY111" s="928"/>
      <c r="AZ111" s="941" t="s">
        <v>447</v>
      </c>
      <c r="BA111" s="942"/>
      <c r="BB111" s="942"/>
      <c r="BC111" s="942"/>
      <c r="BD111" s="942"/>
      <c r="BE111" s="942"/>
      <c r="BF111" s="942"/>
      <c r="BG111" s="942"/>
      <c r="BH111" s="942"/>
      <c r="BI111" s="942"/>
      <c r="BJ111" s="942"/>
      <c r="BK111" s="942"/>
      <c r="BL111" s="942"/>
      <c r="BM111" s="942"/>
      <c r="BN111" s="942"/>
      <c r="BO111" s="942"/>
      <c r="BP111" s="943"/>
      <c r="BQ111" s="944" t="s">
        <v>445</v>
      </c>
      <c r="BR111" s="945"/>
      <c r="BS111" s="945"/>
      <c r="BT111" s="945"/>
      <c r="BU111" s="945"/>
      <c r="BV111" s="945" t="s">
        <v>444</v>
      </c>
      <c r="BW111" s="945"/>
      <c r="BX111" s="945"/>
      <c r="BY111" s="945"/>
      <c r="BZ111" s="945"/>
      <c r="CA111" s="945" t="s">
        <v>417</v>
      </c>
      <c r="CB111" s="945"/>
      <c r="CC111" s="945"/>
      <c r="CD111" s="945"/>
      <c r="CE111" s="945"/>
      <c r="CF111" s="939" t="s">
        <v>417</v>
      </c>
      <c r="CG111" s="940"/>
      <c r="CH111" s="940"/>
      <c r="CI111" s="940"/>
      <c r="CJ111" s="940"/>
      <c r="CK111" s="967"/>
      <c r="CL111" s="968"/>
      <c r="CM111" s="941" t="s">
        <v>448</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t="s">
        <v>444</v>
      </c>
      <c r="DH111" s="945"/>
      <c r="DI111" s="945"/>
      <c r="DJ111" s="945"/>
      <c r="DK111" s="945"/>
      <c r="DL111" s="945" t="s">
        <v>444</v>
      </c>
      <c r="DM111" s="945"/>
      <c r="DN111" s="945"/>
      <c r="DO111" s="945"/>
      <c r="DP111" s="945"/>
      <c r="DQ111" s="945" t="s">
        <v>417</v>
      </c>
      <c r="DR111" s="945"/>
      <c r="DS111" s="945"/>
      <c r="DT111" s="945"/>
      <c r="DU111" s="945"/>
      <c r="DV111" s="946" t="s">
        <v>444</v>
      </c>
      <c r="DW111" s="946"/>
      <c r="DX111" s="946"/>
      <c r="DY111" s="946"/>
      <c r="DZ111" s="947"/>
    </row>
    <row r="112" spans="1:131" s="228" customFormat="1" ht="26.25" customHeight="1">
      <c r="A112" s="971" t="s">
        <v>449</v>
      </c>
      <c r="B112" s="972"/>
      <c r="C112" s="942" t="s">
        <v>450</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3"/>
      <c r="AA112" s="977" t="s">
        <v>417</v>
      </c>
      <c r="AB112" s="978"/>
      <c r="AC112" s="978"/>
      <c r="AD112" s="978"/>
      <c r="AE112" s="979"/>
      <c r="AF112" s="980" t="s">
        <v>417</v>
      </c>
      <c r="AG112" s="978"/>
      <c r="AH112" s="978"/>
      <c r="AI112" s="978"/>
      <c r="AJ112" s="979"/>
      <c r="AK112" s="980" t="s">
        <v>417</v>
      </c>
      <c r="AL112" s="978"/>
      <c r="AM112" s="978"/>
      <c r="AN112" s="978"/>
      <c r="AO112" s="979"/>
      <c r="AP112" s="981" t="s">
        <v>417</v>
      </c>
      <c r="AQ112" s="982"/>
      <c r="AR112" s="982"/>
      <c r="AS112" s="982"/>
      <c r="AT112" s="983"/>
      <c r="AU112" s="927"/>
      <c r="AV112" s="928"/>
      <c r="AW112" s="928"/>
      <c r="AX112" s="928"/>
      <c r="AY112" s="928"/>
      <c r="AZ112" s="941" t="s">
        <v>451</v>
      </c>
      <c r="BA112" s="942"/>
      <c r="BB112" s="942"/>
      <c r="BC112" s="942"/>
      <c r="BD112" s="942"/>
      <c r="BE112" s="942"/>
      <c r="BF112" s="942"/>
      <c r="BG112" s="942"/>
      <c r="BH112" s="942"/>
      <c r="BI112" s="942"/>
      <c r="BJ112" s="942"/>
      <c r="BK112" s="942"/>
      <c r="BL112" s="942"/>
      <c r="BM112" s="942"/>
      <c r="BN112" s="942"/>
      <c r="BO112" s="942"/>
      <c r="BP112" s="943"/>
      <c r="BQ112" s="944">
        <v>2242350</v>
      </c>
      <c r="BR112" s="945"/>
      <c r="BS112" s="945"/>
      <c r="BT112" s="945"/>
      <c r="BU112" s="945"/>
      <c r="BV112" s="945">
        <v>2295975</v>
      </c>
      <c r="BW112" s="945"/>
      <c r="BX112" s="945"/>
      <c r="BY112" s="945"/>
      <c r="BZ112" s="945"/>
      <c r="CA112" s="945">
        <v>2285382</v>
      </c>
      <c r="CB112" s="945"/>
      <c r="CC112" s="945"/>
      <c r="CD112" s="945"/>
      <c r="CE112" s="945"/>
      <c r="CF112" s="939">
        <v>18.899999999999999</v>
      </c>
      <c r="CG112" s="940"/>
      <c r="CH112" s="940"/>
      <c r="CI112" s="940"/>
      <c r="CJ112" s="940"/>
      <c r="CK112" s="967"/>
      <c r="CL112" s="968"/>
      <c r="CM112" s="941" t="s">
        <v>452</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t="s">
        <v>417</v>
      </c>
      <c r="DH112" s="945"/>
      <c r="DI112" s="945"/>
      <c r="DJ112" s="945"/>
      <c r="DK112" s="945"/>
      <c r="DL112" s="945" t="s">
        <v>417</v>
      </c>
      <c r="DM112" s="945"/>
      <c r="DN112" s="945"/>
      <c r="DO112" s="945"/>
      <c r="DP112" s="945"/>
      <c r="DQ112" s="945" t="s">
        <v>417</v>
      </c>
      <c r="DR112" s="945"/>
      <c r="DS112" s="945"/>
      <c r="DT112" s="945"/>
      <c r="DU112" s="945"/>
      <c r="DV112" s="946" t="s">
        <v>417</v>
      </c>
      <c r="DW112" s="946"/>
      <c r="DX112" s="946"/>
      <c r="DY112" s="946"/>
      <c r="DZ112" s="947"/>
    </row>
    <row r="113" spans="1:130" s="228" customFormat="1" ht="26.25" customHeight="1">
      <c r="A113" s="973"/>
      <c r="B113" s="974"/>
      <c r="C113" s="942" t="s">
        <v>453</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3"/>
      <c r="AA113" s="956">
        <v>258659</v>
      </c>
      <c r="AB113" s="957"/>
      <c r="AC113" s="957"/>
      <c r="AD113" s="957"/>
      <c r="AE113" s="958"/>
      <c r="AF113" s="959">
        <v>249518</v>
      </c>
      <c r="AG113" s="957"/>
      <c r="AH113" s="957"/>
      <c r="AI113" s="957"/>
      <c r="AJ113" s="958"/>
      <c r="AK113" s="959">
        <v>255123</v>
      </c>
      <c r="AL113" s="957"/>
      <c r="AM113" s="957"/>
      <c r="AN113" s="957"/>
      <c r="AO113" s="958"/>
      <c r="AP113" s="960">
        <v>2.1</v>
      </c>
      <c r="AQ113" s="961"/>
      <c r="AR113" s="961"/>
      <c r="AS113" s="961"/>
      <c r="AT113" s="962"/>
      <c r="AU113" s="927"/>
      <c r="AV113" s="928"/>
      <c r="AW113" s="928"/>
      <c r="AX113" s="928"/>
      <c r="AY113" s="928"/>
      <c r="AZ113" s="941" t="s">
        <v>454</v>
      </c>
      <c r="BA113" s="942"/>
      <c r="BB113" s="942"/>
      <c r="BC113" s="942"/>
      <c r="BD113" s="942"/>
      <c r="BE113" s="942"/>
      <c r="BF113" s="942"/>
      <c r="BG113" s="942"/>
      <c r="BH113" s="942"/>
      <c r="BI113" s="942"/>
      <c r="BJ113" s="942"/>
      <c r="BK113" s="942"/>
      <c r="BL113" s="942"/>
      <c r="BM113" s="942"/>
      <c r="BN113" s="942"/>
      <c r="BO113" s="942"/>
      <c r="BP113" s="943"/>
      <c r="BQ113" s="944">
        <v>906962</v>
      </c>
      <c r="BR113" s="945"/>
      <c r="BS113" s="945"/>
      <c r="BT113" s="945"/>
      <c r="BU113" s="945"/>
      <c r="BV113" s="945">
        <v>782304</v>
      </c>
      <c r="BW113" s="945"/>
      <c r="BX113" s="945"/>
      <c r="BY113" s="945"/>
      <c r="BZ113" s="945"/>
      <c r="CA113" s="945">
        <v>667232</v>
      </c>
      <c r="CB113" s="945"/>
      <c r="CC113" s="945"/>
      <c r="CD113" s="945"/>
      <c r="CE113" s="945"/>
      <c r="CF113" s="939">
        <v>5.5</v>
      </c>
      <c r="CG113" s="940"/>
      <c r="CH113" s="940"/>
      <c r="CI113" s="940"/>
      <c r="CJ113" s="940"/>
      <c r="CK113" s="967"/>
      <c r="CL113" s="968"/>
      <c r="CM113" s="941" t="s">
        <v>455</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977" t="s">
        <v>444</v>
      </c>
      <c r="DH113" s="978"/>
      <c r="DI113" s="978"/>
      <c r="DJ113" s="978"/>
      <c r="DK113" s="979"/>
      <c r="DL113" s="980" t="s">
        <v>444</v>
      </c>
      <c r="DM113" s="978"/>
      <c r="DN113" s="978"/>
      <c r="DO113" s="978"/>
      <c r="DP113" s="979"/>
      <c r="DQ113" s="980" t="s">
        <v>417</v>
      </c>
      <c r="DR113" s="978"/>
      <c r="DS113" s="978"/>
      <c r="DT113" s="978"/>
      <c r="DU113" s="979"/>
      <c r="DV113" s="981" t="s">
        <v>417</v>
      </c>
      <c r="DW113" s="982"/>
      <c r="DX113" s="982"/>
      <c r="DY113" s="982"/>
      <c r="DZ113" s="983"/>
    </row>
    <row r="114" spans="1:130" s="228" customFormat="1" ht="26.25" customHeight="1">
      <c r="A114" s="973"/>
      <c r="B114" s="974"/>
      <c r="C114" s="942" t="s">
        <v>456</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3"/>
      <c r="AA114" s="977">
        <v>90856</v>
      </c>
      <c r="AB114" s="978"/>
      <c r="AC114" s="978"/>
      <c r="AD114" s="978"/>
      <c r="AE114" s="979"/>
      <c r="AF114" s="980">
        <v>109471</v>
      </c>
      <c r="AG114" s="978"/>
      <c r="AH114" s="978"/>
      <c r="AI114" s="978"/>
      <c r="AJ114" s="979"/>
      <c r="AK114" s="980">
        <v>109811</v>
      </c>
      <c r="AL114" s="978"/>
      <c r="AM114" s="978"/>
      <c r="AN114" s="978"/>
      <c r="AO114" s="979"/>
      <c r="AP114" s="981">
        <v>0.9</v>
      </c>
      <c r="AQ114" s="982"/>
      <c r="AR114" s="982"/>
      <c r="AS114" s="982"/>
      <c r="AT114" s="983"/>
      <c r="AU114" s="927"/>
      <c r="AV114" s="928"/>
      <c r="AW114" s="928"/>
      <c r="AX114" s="928"/>
      <c r="AY114" s="928"/>
      <c r="AZ114" s="941" t="s">
        <v>457</v>
      </c>
      <c r="BA114" s="942"/>
      <c r="BB114" s="942"/>
      <c r="BC114" s="942"/>
      <c r="BD114" s="942"/>
      <c r="BE114" s="942"/>
      <c r="BF114" s="942"/>
      <c r="BG114" s="942"/>
      <c r="BH114" s="942"/>
      <c r="BI114" s="942"/>
      <c r="BJ114" s="942"/>
      <c r="BK114" s="942"/>
      <c r="BL114" s="942"/>
      <c r="BM114" s="942"/>
      <c r="BN114" s="942"/>
      <c r="BO114" s="942"/>
      <c r="BP114" s="943"/>
      <c r="BQ114" s="944">
        <v>546356</v>
      </c>
      <c r="BR114" s="945"/>
      <c r="BS114" s="945"/>
      <c r="BT114" s="945"/>
      <c r="BU114" s="945"/>
      <c r="BV114" s="945">
        <v>360615</v>
      </c>
      <c r="BW114" s="945"/>
      <c r="BX114" s="945"/>
      <c r="BY114" s="945"/>
      <c r="BZ114" s="945"/>
      <c r="CA114" s="945">
        <v>120899</v>
      </c>
      <c r="CB114" s="945"/>
      <c r="CC114" s="945"/>
      <c r="CD114" s="945"/>
      <c r="CE114" s="945"/>
      <c r="CF114" s="939">
        <v>1</v>
      </c>
      <c r="CG114" s="940"/>
      <c r="CH114" s="940"/>
      <c r="CI114" s="940"/>
      <c r="CJ114" s="940"/>
      <c r="CK114" s="967"/>
      <c r="CL114" s="968"/>
      <c r="CM114" s="941" t="s">
        <v>458</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977" t="s">
        <v>444</v>
      </c>
      <c r="DH114" s="978"/>
      <c r="DI114" s="978"/>
      <c r="DJ114" s="978"/>
      <c r="DK114" s="979"/>
      <c r="DL114" s="980" t="s">
        <v>417</v>
      </c>
      <c r="DM114" s="978"/>
      <c r="DN114" s="978"/>
      <c r="DO114" s="978"/>
      <c r="DP114" s="979"/>
      <c r="DQ114" s="980" t="s">
        <v>444</v>
      </c>
      <c r="DR114" s="978"/>
      <c r="DS114" s="978"/>
      <c r="DT114" s="978"/>
      <c r="DU114" s="979"/>
      <c r="DV114" s="981" t="s">
        <v>417</v>
      </c>
      <c r="DW114" s="982"/>
      <c r="DX114" s="982"/>
      <c r="DY114" s="982"/>
      <c r="DZ114" s="983"/>
    </row>
    <row r="115" spans="1:130" s="228" customFormat="1" ht="26.25" customHeight="1">
      <c r="A115" s="973"/>
      <c r="B115" s="974"/>
      <c r="C115" s="942" t="s">
        <v>459</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3"/>
      <c r="AA115" s="956" t="s">
        <v>417</v>
      </c>
      <c r="AB115" s="957"/>
      <c r="AC115" s="957"/>
      <c r="AD115" s="957"/>
      <c r="AE115" s="958"/>
      <c r="AF115" s="959" t="s">
        <v>417</v>
      </c>
      <c r="AG115" s="957"/>
      <c r="AH115" s="957"/>
      <c r="AI115" s="957"/>
      <c r="AJ115" s="958"/>
      <c r="AK115" s="959" t="s">
        <v>444</v>
      </c>
      <c r="AL115" s="957"/>
      <c r="AM115" s="957"/>
      <c r="AN115" s="957"/>
      <c r="AO115" s="958"/>
      <c r="AP115" s="960" t="s">
        <v>417</v>
      </c>
      <c r="AQ115" s="961"/>
      <c r="AR115" s="961"/>
      <c r="AS115" s="961"/>
      <c r="AT115" s="962"/>
      <c r="AU115" s="927"/>
      <c r="AV115" s="928"/>
      <c r="AW115" s="928"/>
      <c r="AX115" s="928"/>
      <c r="AY115" s="928"/>
      <c r="AZ115" s="941" t="s">
        <v>460</v>
      </c>
      <c r="BA115" s="942"/>
      <c r="BB115" s="942"/>
      <c r="BC115" s="942"/>
      <c r="BD115" s="942"/>
      <c r="BE115" s="942"/>
      <c r="BF115" s="942"/>
      <c r="BG115" s="942"/>
      <c r="BH115" s="942"/>
      <c r="BI115" s="942"/>
      <c r="BJ115" s="942"/>
      <c r="BK115" s="942"/>
      <c r="BL115" s="942"/>
      <c r="BM115" s="942"/>
      <c r="BN115" s="942"/>
      <c r="BO115" s="942"/>
      <c r="BP115" s="943"/>
      <c r="BQ115" s="944" t="s">
        <v>444</v>
      </c>
      <c r="BR115" s="945"/>
      <c r="BS115" s="945"/>
      <c r="BT115" s="945"/>
      <c r="BU115" s="945"/>
      <c r="BV115" s="945" t="s">
        <v>444</v>
      </c>
      <c r="BW115" s="945"/>
      <c r="BX115" s="945"/>
      <c r="BY115" s="945"/>
      <c r="BZ115" s="945"/>
      <c r="CA115" s="945" t="s">
        <v>417</v>
      </c>
      <c r="CB115" s="945"/>
      <c r="CC115" s="945"/>
      <c r="CD115" s="945"/>
      <c r="CE115" s="945"/>
      <c r="CF115" s="939" t="s">
        <v>417</v>
      </c>
      <c r="CG115" s="940"/>
      <c r="CH115" s="940"/>
      <c r="CI115" s="940"/>
      <c r="CJ115" s="940"/>
      <c r="CK115" s="967"/>
      <c r="CL115" s="968"/>
      <c r="CM115" s="941" t="s">
        <v>461</v>
      </c>
      <c r="CN115" s="942"/>
      <c r="CO115" s="942"/>
      <c r="CP115" s="942"/>
      <c r="CQ115" s="942"/>
      <c r="CR115" s="942"/>
      <c r="CS115" s="942"/>
      <c r="CT115" s="942"/>
      <c r="CU115" s="942"/>
      <c r="CV115" s="942"/>
      <c r="CW115" s="942"/>
      <c r="CX115" s="942"/>
      <c r="CY115" s="942"/>
      <c r="CZ115" s="942"/>
      <c r="DA115" s="942"/>
      <c r="DB115" s="942"/>
      <c r="DC115" s="942"/>
      <c r="DD115" s="942"/>
      <c r="DE115" s="942"/>
      <c r="DF115" s="943"/>
      <c r="DG115" s="977" t="s">
        <v>417</v>
      </c>
      <c r="DH115" s="978"/>
      <c r="DI115" s="978"/>
      <c r="DJ115" s="978"/>
      <c r="DK115" s="979"/>
      <c r="DL115" s="980" t="s">
        <v>417</v>
      </c>
      <c r="DM115" s="978"/>
      <c r="DN115" s="978"/>
      <c r="DO115" s="978"/>
      <c r="DP115" s="979"/>
      <c r="DQ115" s="980" t="s">
        <v>417</v>
      </c>
      <c r="DR115" s="978"/>
      <c r="DS115" s="978"/>
      <c r="DT115" s="978"/>
      <c r="DU115" s="979"/>
      <c r="DV115" s="981" t="s">
        <v>444</v>
      </c>
      <c r="DW115" s="982"/>
      <c r="DX115" s="982"/>
      <c r="DY115" s="982"/>
      <c r="DZ115" s="983"/>
    </row>
    <row r="116" spans="1:130" s="228" customFormat="1" ht="26.25" customHeight="1">
      <c r="A116" s="975"/>
      <c r="B116" s="976"/>
      <c r="C116" s="984" t="s">
        <v>462</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977">
        <v>675</v>
      </c>
      <c r="AB116" s="978"/>
      <c r="AC116" s="978"/>
      <c r="AD116" s="978"/>
      <c r="AE116" s="979"/>
      <c r="AF116" s="980">
        <v>842</v>
      </c>
      <c r="AG116" s="978"/>
      <c r="AH116" s="978"/>
      <c r="AI116" s="978"/>
      <c r="AJ116" s="979"/>
      <c r="AK116" s="980">
        <v>704</v>
      </c>
      <c r="AL116" s="978"/>
      <c r="AM116" s="978"/>
      <c r="AN116" s="978"/>
      <c r="AO116" s="979"/>
      <c r="AP116" s="981">
        <v>0</v>
      </c>
      <c r="AQ116" s="982"/>
      <c r="AR116" s="982"/>
      <c r="AS116" s="982"/>
      <c r="AT116" s="983"/>
      <c r="AU116" s="927"/>
      <c r="AV116" s="928"/>
      <c r="AW116" s="928"/>
      <c r="AX116" s="928"/>
      <c r="AY116" s="928"/>
      <c r="AZ116" s="986" t="s">
        <v>463</v>
      </c>
      <c r="BA116" s="987"/>
      <c r="BB116" s="987"/>
      <c r="BC116" s="987"/>
      <c r="BD116" s="987"/>
      <c r="BE116" s="987"/>
      <c r="BF116" s="987"/>
      <c r="BG116" s="987"/>
      <c r="BH116" s="987"/>
      <c r="BI116" s="987"/>
      <c r="BJ116" s="987"/>
      <c r="BK116" s="987"/>
      <c r="BL116" s="987"/>
      <c r="BM116" s="987"/>
      <c r="BN116" s="987"/>
      <c r="BO116" s="987"/>
      <c r="BP116" s="988"/>
      <c r="BQ116" s="944" t="s">
        <v>417</v>
      </c>
      <c r="BR116" s="945"/>
      <c r="BS116" s="945"/>
      <c r="BT116" s="945"/>
      <c r="BU116" s="945"/>
      <c r="BV116" s="945" t="s">
        <v>417</v>
      </c>
      <c r="BW116" s="945"/>
      <c r="BX116" s="945"/>
      <c r="BY116" s="945"/>
      <c r="BZ116" s="945"/>
      <c r="CA116" s="945" t="s">
        <v>444</v>
      </c>
      <c r="CB116" s="945"/>
      <c r="CC116" s="945"/>
      <c r="CD116" s="945"/>
      <c r="CE116" s="945"/>
      <c r="CF116" s="939" t="s">
        <v>444</v>
      </c>
      <c r="CG116" s="940"/>
      <c r="CH116" s="940"/>
      <c r="CI116" s="940"/>
      <c r="CJ116" s="940"/>
      <c r="CK116" s="967"/>
      <c r="CL116" s="968"/>
      <c r="CM116" s="941" t="s">
        <v>464</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977" t="s">
        <v>417</v>
      </c>
      <c r="DH116" s="978"/>
      <c r="DI116" s="978"/>
      <c r="DJ116" s="978"/>
      <c r="DK116" s="979"/>
      <c r="DL116" s="980" t="s">
        <v>417</v>
      </c>
      <c r="DM116" s="978"/>
      <c r="DN116" s="978"/>
      <c r="DO116" s="978"/>
      <c r="DP116" s="979"/>
      <c r="DQ116" s="980" t="s">
        <v>417</v>
      </c>
      <c r="DR116" s="978"/>
      <c r="DS116" s="978"/>
      <c r="DT116" s="978"/>
      <c r="DU116" s="979"/>
      <c r="DV116" s="981" t="s">
        <v>417</v>
      </c>
      <c r="DW116" s="982"/>
      <c r="DX116" s="982"/>
      <c r="DY116" s="982"/>
      <c r="DZ116" s="983"/>
    </row>
    <row r="117" spans="1:130" s="228" customFormat="1" ht="26.25" customHeight="1">
      <c r="A117" s="931" t="s">
        <v>190</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996" t="s">
        <v>465</v>
      </c>
      <c r="Z117" s="913"/>
      <c r="AA117" s="997">
        <v>2348339</v>
      </c>
      <c r="AB117" s="998"/>
      <c r="AC117" s="998"/>
      <c r="AD117" s="998"/>
      <c r="AE117" s="999"/>
      <c r="AF117" s="1000">
        <v>2494185</v>
      </c>
      <c r="AG117" s="998"/>
      <c r="AH117" s="998"/>
      <c r="AI117" s="998"/>
      <c r="AJ117" s="999"/>
      <c r="AK117" s="1000">
        <v>2523734</v>
      </c>
      <c r="AL117" s="998"/>
      <c r="AM117" s="998"/>
      <c r="AN117" s="998"/>
      <c r="AO117" s="999"/>
      <c r="AP117" s="1001"/>
      <c r="AQ117" s="1002"/>
      <c r="AR117" s="1002"/>
      <c r="AS117" s="1002"/>
      <c r="AT117" s="1003"/>
      <c r="AU117" s="927"/>
      <c r="AV117" s="928"/>
      <c r="AW117" s="928"/>
      <c r="AX117" s="928"/>
      <c r="AY117" s="928"/>
      <c r="AZ117" s="993" t="s">
        <v>466</v>
      </c>
      <c r="BA117" s="994"/>
      <c r="BB117" s="994"/>
      <c r="BC117" s="994"/>
      <c r="BD117" s="994"/>
      <c r="BE117" s="994"/>
      <c r="BF117" s="994"/>
      <c r="BG117" s="994"/>
      <c r="BH117" s="994"/>
      <c r="BI117" s="994"/>
      <c r="BJ117" s="994"/>
      <c r="BK117" s="994"/>
      <c r="BL117" s="994"/>
      <c r="BM117" s="994"/>
      <c r="BN117" s="994"/>
      <c r="BO117" s="994"/>
      <c r="BP117" s="995"/>
      <c r="BQ117" s="944" t="s">
        <v>417</v>
      </c>
      <c r="BR117" s="945"/>
      <c r="BS117" s="945"/>
      <c r="BT117" s="945"/>
      <c r="BU117" s="945"/>
      <c r="BV117" s="945" t="s">
        <v>417</v>
      </c>
      <c r="BW117" s="945"/>
      <c r="BX117" s="945"/>
      <c r="BY117" s="945"/>
      <c r="BZ117" s="945"/>
      <c r="CA117" s="945" t="s">
        <v>417</v>
      </c>
      <c r="CB117" s="945"/>
      <c r="CC117" s="945"/>
      <c r="CD117" s="945"/>
      <c r="CE117" s="945"/>
      <c r="CF117" s="939" t="s">
        <v>417</v>
      </c>
      <c r="CG117" s="940"/>
      <c r="CH117" s="940"/>
      <c r="CI117" s="940"/>
      <c r="CJ117" s="940"/>
      <c r="CK117" s="967"/>
      <c r="CL117" s="968"/>
      <c r="CM117" s="941" t="s">
        <v>467</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977" t="s">
        <v>417</v>
      </c>
      <c r="DH117" s="978"/>
      <c r="DI117" s="978"/>
      <c r="DJ117" s="978"/>
      <c r="DK117" s="979"/>
      <c r="DL117" s="980" t="s">
        <v>417</v>
      </c>
      <c r="DM117" s="978"/>
      <c r="DN117" s="978"/>
      <c r="DO117" s="978"/>
      <c r="DP117" s="979"/>
      <c r="DQ117" s="980" t="s">
        <v>444</v>
      </c>
      <c r="DR117" s="978"/>
      <c r="DS117" s="978"/>
      <c r="DT117" s="978"/>
      <c r="DU117" s="979"/>
      <c r="DV117" s="981" t="s">
        <v>417</v>
      </c>
      <c r="DW117" s="982"/>
      <c r="DX117" s="982"/>
      <c r="DY117" s="982"/>
      <c r="DZ117" s="983"/>
    </row>
    <row r="118" spans="1:130" s="228" customFormat="1" ht="26.25" customHeight="1">
      <c r="A118" s="931" t="s">
        <v>439</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436</v>
      </c>
      <c r="AB118" s="912"/>
      <c r="AC118" s="912"/>
      <c r="AD118" s="912"/>
      <c r="AE118" s="913"/>
      <c r="AF118" s="911" t="s">
        <v>437</v>
      </c>
      <c r="AG118" s="912"/>
      <c r="AH118" s="912"/>
      <c r="AI118" s="912"/>
      <c r="AJ118" s="913"/>
      <c r="AK118" s="911" t="s">
        <v>312</v>
      </c>
      <c r="AL118" s="912"/>
      <c r="AM118" s="912"/>
      <c r="AN118" s="912"/>
      <c r="AO118" s="913"/>
      <c r="AP118" s="989" t="s">
        <v>438</v>
      </c>
      <c r="AQ118" s="990"/>
      <c r="AR118" s="990"/>
      <c r="AS118" s="990"/>
      <c r="AT118" s="991"/>
      <c r="AU118" s="927"/>
      <c r="AV118" s="928"/>
      <c r="AW118" s="928"/>
      <c r="AX118" s="928"/>
      <c r="AY118" s="928"/>
      <c r="AZ118" s="992" t="s">
        <v>468</v>
      </c>
      <c r="BA118" s="984"/>
      <c r="BB118" s="984"/>
      <c r="BC118" s="984"/>
      <c r="BD118" s="984"/>
      <c r="BE118" s="984"/>
      <c r="BF118" s="984"/>
      <c r="BG118" s="984"/>
      <c r="BH118" s="984"/>
      <c r="BI118" s="984"/>
      <c r="BJ118" s="984"/>
      <c r="BK118" s="984"/>
      <c r="BL118" s="984"/>
      <c r="BM118" s="984"/>
      <c r="BN118" s="984"/>
      <c r="BO118" s="984"/>
      <c r="BP118" s="985"/>
      <c r="BQ118" s="1018" t="s">
        <v>417</v>
      </c>
      <c r="BR118" s="1019"/>
      <c r="BS118" s="1019"/>
      <c r="BT118" s="1019"/>
      <c r="BU118" s="1019"/>
      <c r="BV118" s="1019" t="s">
        <v>417</v>
      </c>
      <c r="BW118" s="1019"/>
      <c r="BX118" s="1019"/>
      <c r="BY118" s="1019"/>
      <c r="BZ118" s="1019"/>
      <c r="CA118" s="1019" t="s">
        <v>417</v>
      </c>
      <c r="CB118" s="1019"/>
      <c r="CC118" s="1019"/>
      <c r="CD118" s="1019"/>
      <c r="CE118" s="1019"/>
      <c r="CF118" s="939" t="s">
        <v>444</v>
      </c>
      <c r="CG118" s="940"/>
      <c r="CH118" s="940"/>
      <c r="CI118" s="940"/>
      <c r="CJ118" s="940"/>
      <c r="CK118" s="967"/>
      <c r="CL118" s="968"/>
      <c r="CM118" s="941" t="s">
        <v>469</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977" t="s">
        <v>417</v>
      </c>
      <c r="DH118" s="978"/>
      <c r="DI118" s="978"/>
      <c r="DJ118" s="978"/>
      <c r="DK118" s="979"/>
      <c r="DL118" s="980" t="s">
        <v>417</v>
      </c>
      <c r="DM118" s="978"/>
      <c r="DN118" s="978"/>
      <c r="DO118" s="978"/>
      <c r="DP118" s="979"/>
      <c r="DQ118" s="980" t="s">
        <v>417</v>
      </c>
      <c r="DR118" s="978"/>
      <c r="DS118" s="978"/>
      <c r="DT118" s="978"/>
      <c r="DU118" s="979"/>
      <c r="DV118" s="981" t="s">
        <v>417</v>
      </c>
      <c r="DW118" s="982"/>
      <c r="DX118" s="982"/>
      <c r="DY118" s="982"/>
      <c r="DZ118" s="983"/>
    </row>
    <row r="119" spans="1:130" s="228" customFormat="1" ht="26.25" customHeight="1">
      <c r="A119" s="1075" t="s">
        <v>442</v>
      </c>
      <c r="B119" s="966"/>
      <c r="C119" s="948" t="s">
        <v>443</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t="s">
        <v>444</v>
      </c>
      <c r="AB119" s="919"/>
      <c r="AC119" s="919"/>
      <c r="AD119" s="919"/>
      <c r="AE119" s="920"/>
      <c r="AF119" s="921" t="s">
        <v>444</v>
      </c>
      <c r="AG119" s="919"/>
      <c r="AH119" s="919"/>
      <c r="AI119" s="919"/>
      <c r="AJ119" s="920"/>
      <c r="AK119" s="921" t="s">
        <v>444</v>
      </c>
      <c r="AL119" s="919"/>
      <c r="AM119" s="919"/>
      <c r="AN119" s="919"/>
      <c r="AO119" s="920"/>
      <c r="AP119" s="922" t="s">
        <v>417</v>
      </c>
      <c r="AQ119" s="923"/>
      <c r="AR119" s="923"/>
      <c r="AS119" s="923"/>
      <c r="AT119" s="924"/>
      <c r="AU119" s="929"/>
      <c r="AV119" s="930"/>
      <c r="AW119" s="930"/>
      <c r="AX119" s="930"/>
      <c r="AY119" s="930"/>
      <c r="AZ119" s="249" t="s">
        <v>190</v>
      </c>
      <c r="BA119" s="249"/>
      <c r="BB119" s="249"/>
      <c r="BC119" s="249"/>
      <c r="BD119" s="249"/>
      <c r="BE119" s="249"/>
      <c r="BF119" s="249"/>
      <c r="BG119" s="249"/>
      <c r="BH119" s="249"/>
      <c r="BI119" s="249"/>
      <c r="BJ119" s="249"/>
      <c r="BK119" s="249"/>
      <c r="BL119" s="249"/>
      <c r="BM119" s="249"/>
      <c r="BN119" s="249"/>
      <c r="BO119" s="996" t="s">
        <v>470</v>
      </c>
      <c r="BP119" s="1024"/>
      <c r="BQ119" s="1018">
        <v>33750317</v>
      </c>
      <c r="BR119" s="1019"/>
      <c r="BS119" s="1019"/>
      <c r="BT119" s="1019"/>
      <c r="BU119" s="1019"/>
      <c r="BV119" s="1019">
        <v>33075089</v>
      </c>
      <c r="BW119" s="1019"/>
      <c r="BX119" s="1019"/>
      <c r="BY119" s="1019"/>
      <c r="BZ119" s="1019"/>
      <c r="CA119" s="1019">
        <v>32619400</v>
      </c>
      <c r="CB119" s="1019"/>
      <c r="CC119" s="1019"/>
      <c r="CD119" s="1019"/>
      <c r="CE119" s="1019"/>
      <c r="CF119" s="1020"/>
      <c r="CG119" s="1021"/>
      <c r="CH119" s="1021"/>
      <c r="CI119" s="1021"/>
      <c r="CJ119" s="1022"/>
      <c r="CK119" s="969"/>
      <c r="CL119" s="970"/>
      <c r="CM119" s="992" t="s">
        <v>471</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1023" t="s">
        <v>417</v>
      </c>
      <c r="DH119" s="1005"/>
      <c r="DI119" s="1005"/>
      <c r="DJ119" s="1005"/>
      <c r="DK119" s="1006"/>
      <c r="DL119" s="1004" t="s">
        <v>444</v>
      </c>
      <c r="DM119" s="1005"/>
      <c r="DN119" s="1005"/>
      <c r="DO119" s="1005"/>
      <c r="DP119" s="1006"/>
      <c r="DQ119" s="1004" t="s">
        <v>444</v>
      </c>
      <c r="DR119" s="1005"/>
      <c r="DS119" s="1005"/>
      <c r="DT119" s="1005"/>
      <c r="DU119" s="1006"/>
      <c r="DV119" s="1007" t="s">
        <v>444</v>
      </c>
      <c r="DW119" s="1008"/>
      <c r="DX119" s="1008"/>
      <c r="DY119" s="1008"/>
      <c r="DZ119" s="1009"/>
    </row>
    <row r="120" spans="1:130" s="228" customFormat="1" ht="26.25" customHeight="1">
      <c r="A120" s="1076"/>
      <c r="B120" s="968"/>
      <c r="C120" s="941" t="s">
        <v>448</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977" t="s">
        <v>444</v>
      </c>
      <c r="AB120" s="978"/>
      <c r="AC120" s="978"/>
      <c r="AD120" s="978"/>
      <c r="AE120" s="979"/>
      <c r="AF120" s="980" t="s">
        <v>417</v>
      </c>
      <c r="AG120" s="978"/>
      <c r="AH120" s="978"/>
      <c r="AI120" s="978"/>
      <c r="AJ120" s="979"/>
      <c r="AK120" s="980" t="s">
        <v>444</v>
      </c>
      <c r="AL120" s="978"/>
      <c r="AM120" s="978"/>
      <c r="AN120" s="978"/>
      <c r="AO120" s="979"/>
      <c r="AP120" s="981" t="s">
        <v>444</v>
      </c>
      <c r="AQ120" s="982"/>
      <c r="AR120" s="982"/>
      <c r="AS120" s="982"/>
      <c r="AT120" s="983"/>
      <c r="AU120" s="1010" t="s">
        <v>472</v>
      </c>
      <c r="AV120" s="1011"/>
      <c r="AW120" s="1011"/>
      <c r="AX120" s="1011"/>
      <c r="AY120" s="1012"/>
      <c r="AZ120" s="948" t="s">
        <v>473</v>
      </c>
      <c r="BA120" s="916"/>
      <c r="BB120" s="916"/>
      <c r="BC120" s="916"/>
      <c r="BD120" s="916"/>
      <c r="BE120" s="916"/>
      <c r="BF120" s="916"/>
      <c r="BG120" s="916"/>
      <c r="BH120" s="916"/>
      <c r="BI120" s="916"/>
      <c r="BJ120" s="916"/>
      <c r="BK120" s="916"/>
      <c r="BL120" s="916"/>
      <c r="BM120" s="916"/>
      <c r="BN120" s="916"/>
      <c r="BO120" s="916"/>
      <c r="BP120" s="917"/>
      <c r="BQ120" s="949">
        <v>3152373</v>
      </c>
      <c r="BR120" s="950"/>
      <c r="BS120" s="950"/>
      <c r="BT120" s="950"/>
      <c r="BU120" s="950"/>
      <c r="BV120" s="950">
        <v>3027156</v>
      </c>
      <c r="BW120" s="950"/>
      <c r="BX120" s="950"/>
      <c r="BY120" s="950"/>
      <c r="BZ120" s="950"/>
      <c r="CA120" s="950">
        <v>4877616</v>
      </c>
      <c r="CB120" s="950"/>
      <c r="CC120" s="950"/>
      <c r="CD120" s="950"/>
      <c r="CE120" s="950"/>
      <c r="CF120" s="963">
        <v>40.4</v>
      </c>
      <c r="CG120" s="964"/>
      <c r="CH120" s="964"/>
      <c r="CI120" s="964"/>
      <c r="CJ120" s="964"/>
      <c r="CK120" s="1025" t="s">
        <v>474</v>
      </c>
      <c r="CL120" s="1026"/>
      <c r="CM120" s="1026"/>
      <c r="CN120" s="1026"/>
      <c r="CO120" s="1027"/>
      <c r="CP120" s="1033" t="s">
        <v>475</v>
      </c>
      <c r="CQ120" s="1034"/>
      <c r="CR120" s="1034"/>
      <c r="CS120" s="1034"/>
      <c r="CT120" s="1034"/>
      <c r="CU120" s="1034"/>
      <c r="CV120" s="1034"/>
      <c r="CW120" s="1034"/>
      <c r="CX120" s="1034"/>
      <c r="CY120" s="1034"/>
      <c r="CZ120" s="1034"/>
      <c r="DA120" s="1034"/>
      <c r="DB120" s="1034"/>
      <c r="DC120" s="1034"/>
      <c r="DD120" s="1034"/>
      <c r="DE120" s="1034"/>
      <c r="DF120" s="1035"/>
      <c r="DG120" s="949" t="s">
        <v>444</v>
      </c>
      <c r="DH120" s="950"/>
      <c r="DI120" s="950"/>
      <c r="DJ120" s="950"/>
      <c r="DK120" s="950"/>
      <c r="DL120" s="950">
        <v>2293233</v>
      </c>
      <c r="DM120" s="950"/>
      <c r="DN120" s="950"/>
      <c r="DO120" s="950"/>
      <c r="DP120" s="950"/>
      <c r="DQ120" s="950">
        <v>2283052</v>
      </c>
      <c r="DR120" s="950"/>
      <c r="DS120" s="950"/>
      <c r="DT120" s="950"/>
      <c r="DU120" s="950"/>
      <c r="DV120" s="951">
        <v>18.899999999999999</v>
      </c>
      <c r="DW120" s="951"/>
      <c r="DX120" s="951"/>
      <c r="DY120" s="951"/>
      <c r="DZ120" s="952"/>
    </row>
    <row r="121" spans="1:130" s="228" customFormat="1" ht="26.25" customHeight="1">
      <c r="A121" s="1076"/>
      <c r="B121" s="968"/>
      <c r="C121" s="993" t="s">
        <v>476</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77" t="s">
        <v>444</v>
      </c>
      <c r="AB121" s="978"/>
      <c r="AC121" s="978"/>
      <c r="AD121" s="978"/>
      <c r="AE121" s="979"/>
      <c r="AF121" s="980" t="s">
        <v>444</v>
      </c>
      <c r="AG121" s="978"/>
      <c r="AH121" s="978"/>
      <c r="AI121" s="978"/>
      <c r="AJ121" s="979"/>
      <c r="AK121" s="980" t="s">
        <v>444</v>
      </c>
      <c r="AL121" s="978"/>
      <c r="AM121" s="978"/>
      <c r="AN121" s="978"/>
      <c r="AO121" s="979"/>
      <c r="AP121" s="981" t="s">
        <v>444</v>
      </c>
      <c r="AQ121" s="982"/>
      <c r="AR121" s="982"/>
      <c r="AS121" s="982"/>
      <c r="AT121" s="983"/>
      <c r="AU121" s="1013"/>
      <c r="AV121" s="1014"/>
      <c r="AW121" s="1014"/>
      <c r="AX121" s="1014"/>
      <c r="AY121" s="1015"/>
      <c r="AZ121" s="941" t="s">
        <v>477</v>
      </c>
      <c r="BA121" s="942"/>
      <c r="BB121" s="942"/>
      <c r="BC121" s="942"/>
      <c r="BD121" s="942"/>
      <c r="BE121" s="942"/>
      <c r="BF121" s="942"/>
      <c r="BG121" s="942"/>
      <c r="BH121" s="942"/>
      <c r="BI121" s="942"/>
      <c r="BJ121" s="942"/>
      <c r="BK121" s="942"/>
      <c r="BL121" s="942"/>
      <c r="BM121" s="942"/>
      <c r="BN121" s="942"/>
      <c r="BO121" s="942"/>
      <c r="BP121" s="943"/>
      <c r="BQ121" s="944">
        <v>2046233</v>
      </c>
      <c r="BR121" s="945"/>
      <c r="BS121" s="945"/>
      <c r="BT121" s="945"/>
      <c r="BU121" s="945"/>
      <c r="BV121" s="945">
        <v>1892914</v>
      </c>
      <c r="BW121" s="945"/>
      <c r="BX121" s="945"/>
      <c r="BY121" s="945"/>
      <c r="BZ121" s="945"/>
      <c r="CA121" s="945">
        <v>1736903</v>
      </c>
      <c r="CB121" s="945"/>
      <c r="CC121" s="945"/>
      <c r="CD121" s="945"/>
      <c r="CE121" s="945"/>
      <c r="CF121" s="939">
        <v>14.4</v>
      </c>
      <c r="CG121" s="940"/>
      <c r="CH121" s="940"/>
      <c r="CI121" s="940"/>
      <c r="CJ121" s="940"/>
      <c r="CK121" s="1028"/>
      <c r="CL121" s="1029"/>
      <c r="CM121" s="1029"/>
      <c r="CN121" s="1029"/>
      <c r="CO121" s="1030"/>
      <c r="CP121" s="1038" t="s">
        <v>411</v>
      </c>
      <c r="CQ121" s="1039"/>
      <c r="CR121" s="1039"/>
      <c r="CS121" s="1039"/>
      <c r="CT121" s="1039"/>
      <c r="CU121" s="1039"/>
      <c r="CV121" s="1039"/>
      <c r="CW121" s="1039"/>
      <c r="CX121" s="1039"/>
      <c r="CY121" s="1039"/>
      <c r="CZ121" s="1039"/>
      <c r="DA121" s="1039"/>
      <c r="DB121" s="1039"/>
      <c r="DC121" s="1039"/>
      <c r="DD121" s="1039"/>
      <c r="DE121" s="1039"/>
      <c r="DF121" s="1040"/>
      <c r="DG121" s="944">
        <v>8679</v>
      </c>
      <c r="DH121" s="945"/>
      <c r="DI121" s="945"/>
      <c r="DJ121" s="945"/>
      <c r="DK121" s="945"/>
      <c r="DL121" s="945">
        <v>2742</v>
      </c>
      <c r="DM121" s="945"/>
      <c r="DN121" s="945"/>
      <c r="DO121" s="945"/>
      <c r="DP121" s="945"/>
      <c r="DQ121" s="945">
        <v>2330</v>
      </c>
      <c r="DR121" s="945"/>
      <c r="DS121" s="945"/>
      <c r="DT121" s="945"/>
      <c r="DU121" s="945"/>
      <c r="DV121" s="946">
        <v>0</v>
      </c>
      <c r="DW121" s="946"/>
      <c r="DX121" s="946"/>
      <c r="DY121" s="946"/>
      <c r="DZ121" s="947"/>
    </row>
    <row r="122" spans="1:130" s="228" customFormat="1" ht="26.25" customHeight="1">
      <c r="A122" s="1076"/>
      <c r="B122" s="968"/>
      <c r="C122" s="941" t="s">
        <v>458</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977" t="s">
        <v>417</v>
      </c>
      <c r="AB122" s="978"/>
      <c r="AC122" s="978"/>
      <c r="AD122" s="978"/>
      <c r="AE122" s="979"/>
      <c r="AF122" s="980" t="s">
        <v>444</v>
      </c>
      <c r="AG122" s="978"/>
      <c r="AH122" s="978"/>
      <c r="AI122" s="978"/>
      <c r="AJ122" s="979"/>
      <c r="AK122" s="980" t="s">
        <v>444</v>
      </c>
      <c r="AL122" s="978"/>
      <c r="AM122" s="978"/>
      <c r="AN122" s="978"/>
      <c r="AO122" s="979"/>
      <c r="AP122" s="981" t="s">
        <v>444</v>
      </c>
      <c r="AQ122" s="982"/>
      <c r="AR122" s="982"/>
      <c r="AS122" s="982"/>
      <c r="AT122" s="983"/>
      <c r="AU122" s="1013"/>
      <c r="AV122" s="1014"/>
      <c r="AW122" s="1014"/>
      <c r="AX122" s="1014"/>
      <c r="AY122" s="1015"/>
      <c r="AZ122" s="992" t="s">
        <v>478</v>
      </c>
      <c r="BA122" s="984"/>
      <c r="BB122" s="984"/>
      <c r="BC122" s="984"/>
      <c r="BD122" s="984"/>
      <c r="BE122" s="984"/>
      <c r="BF122" s="984"/>
      <c r="BG122" s="984"/>
      <c r="BH122" s="984"/>
      <c r="BI122" s="984"/>
      <c r="BJ122" s="984"/>
      <c r="BK122" s="984"/>
      <c r="BL122" s="984"/>
      <c r="BM122" s="984"/>
      <c r="BN122" s="984"/>
      <c r="BO122" s="984"/>
      <c r="BP122" s="985"/>
      <c r="BQ122" s="1018">
        <v>17290845</v>
      </c>
      <c r="BR122" s="1019"/>
      <c r="BS122" s="1019"/>
      <c r="BT122" s="1019"/>
      <c r="BU122" s="1019"/>
      <c r="BV122" s="1019">
        <v>16899430</v>
      </c>
      <c r="BW122" s="1019"/>
      <c r="BX122" s="1019"/>
      <c r="BY122" s="1019"/>
      <c r="BZ122" s="1019"/>
      <c r="CA122" s="1019">
        <v>16128604</v>
      </c>
      <c r="CB122" s="1019"/>
      <c r="CC122" s="1019"/>
      <c r="CD122" s="1019"/>
      <c r="CE122" s="1019"/>
      <c r="CF122" s="1036">
        <v>133.69999999999999</v>
      </c>
      <c r="CG122" s="1037"/>
      <c r="CH122" s="1037"/>
      <c r="CI122" s="1037"/>
      <c r="CJ122" s="1037"/>
      <c r="CK122" s="1028"/>
      <c r="CL122" s="1029"/>
      <c r="CM122" s="1029"/>
      <c r="CN122" s="1029"/>
      <c r="CO122" s="1030"/>
      <c r="CP122" s="1038" t="s">
        <v>410</v>
      </c>
      <c r="CQ122" s="1039"/>
      <c r="CR122" s="1039"/>
      <c r="CS122" s="1039"/>
      <c r="CT122" s="1039"/>
      <c r="CU122" s="1039"/>
      <c r="CV122" s="1039"/>
      <c r="CW122" s="1039"/>
      <c r="CX122" s="1039"/>
      <c r="CY122" s="1039"/>
      <c r="CZ122" s="1039"/>
      <c r="DA122" s="1039"/>
      <c r="DB122" s="1039"/>
      <c r="DC122" s="1039"/>
      <c r="DD122" s="1039"/>
      <c r="DE122" s="1039"/>
      <c r="DF122" s="1040"/>
      <c r="DG122" s="944" t="s">
        <v>444</v>
      </c>
      <c r="DH122" s="945"/>
      <c r="DI122" s="945"/>
      <c r="DJ122" s="945"/>
      <c r="DK122" s="945"/>
      <c r="DL122" s="945" t="s">
        <v>444</v>
      </c>
      <c r="DM122" s="945"/>
      <c r="DN122" s="945"/>
      <c r="DO122" s="945"/>
      <c r="DP122" s="945"/>
      <c r="DQ122" s="945" t="s">
        <v>444</v>
      </c>
      <c r="DR122" s="945"/>
      <c r="DS122" s="945"/>
      <c r="DT122" s="945"/>
      <c r="DU122" s="945"/>
      <c r="DV122" s="946" t="s">
        <v>444</v>
      </c>
      <c r="DW122" s="946"/>
      <c r="DX122" s="946"/>
      <c r="DY122" s="946"/>
      <c r="DZ122" s="947"/>
    </row>
    <row r="123" spans="1:130" s="228" customFormat="1" ht="26.25" customHeight="1">
      <c r="A123" s="1076"/>
      <c r="B123" s="968"/>
      <c r="C123" s="941" t="s">
        <v>464</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977" t="s">
        <v>444</v>
      </c>
      <c r="AB123" s="978"/>
      <c r="AC123" s="978"/>
      <c r="AD123" s="978"/>
      <c r="AE123" s="979"/>
      <c r="AF123" s="980" t="s">
        <v>444</v>
      </c>
      <c r="AG123" s="978"/>
      <c r="AH123" s="978"/>
      <c r="AI123" s="978"/>
      <c r="AJ123" s="979"/>
      <c r="AK123" s="980" t="s">
        <v>444</v>
      </c>
      <c r="AL123" s="978"/>
      <c r="AM123" s="978"/>
      <c r="AN123" s="978"/>
      <c r="AO123" s="979"/>
      <c r="AP123" s="981" t="s">
        <v>444</v>
      </c>
      <c r="AQ123" s="982"/>
      <c r="AR123" s="982"/>
      <c r="AS123" s="982"/>
      <c r="AT123" s="983"/>
      <c r="AU123" s="1016"/>
      <c r="AV123" s="1017"/>
      <c r="AW123" s="1017"/>
      <c r="AX123" s="1017"/>
      <c r="AY123" s="1017"/>
      <c r="AZ123" s="249" t="s">
        <v>190</v>
      </c>
      <c r="BA123" s="249"/>
      <c r="BB123" s="249"/>
      <c r="BC123" s="249"/>
      <c r="BD123" s="249"/>
      <c r="BE123" s="249"/>
      <c r="BF123" s="249"/>
      <c r="BG123" s="249"/>
      <c r="BH123" s="249"/>
      <c r="BI123" s="249"/>
      <c r="BJ123" s="249"/>
      <c r="BK123" s="249"/>
      <c r="BL123" s="249"/>
      <c r="BM123" s="249"/>
      <c r="BN123" s="249"/>
      <c r="BO123" s="996" t="s">
        <v>479</v>
      </c>
      <c r="BP123" s="1024"/>
      <c r="BQ123" s="1082">
        <v>22489451</v>
      </c>
      <c r="BR123" s="1083"/>
      <c r="BS123" s="1083"/>
      <c r="BT123" s="1083"/>
      <c r="BU123" s="1083"/>
      <c r="BV123" s="1083">
        <v>21819500</v>
      </c>
      <c r="BW123" s="1083"/>
      <c r="BX123" s="1083"/>
      <c r="BY123" s="1083"/>
      <c r="BZ123" s="1083"/>
      <c r="CA123" s="1083">
        <v>22743123</v>
      </c>
      <c r="CB123" s="1083"/>
      <c r="CC123" s="1083"/>
      <c r="CD123" s="1083"/>
      <c r="CE123" s="1083"/>
      <c r="CF123" s="1020"/>
      <c r="CG123" s="1021"/>
      <c r="CH123" s="1021"/>
      <c r="CI123" s="1021"/>
      <c r="CJ123" s="1022"/>
      <c r="CK123" s="1028"/>
      <c r="CL123" s="1029"/>
      <c r="CM123" s="1029"/>
      <c r="CN123" s="1029"/>
      <c r="CO123" s="1030"/>
      <c r="CP123" s="1038" t="s">
        <v>480</v>
      </c>
      <c r="CQ123" s="1039"/>
      <c r="CR123" s="1039"/>
      <c r="CS123" s="1039"/>
      <c r="CT123" s="1039"/>
      <c r="CU123" s="1039"/>
      <c r="CV123" s="1039"/>
      <c r="CW123" s="1039"/>
      <c r="CX123" s="1039"/>
      <c r="CY123" s="1039"/>
      <c r="CZ123" s="1039"/>
      <c r="DA123" s="1039"/>
      <c r="DB123" s="1039"/>
      <c r="DC123" s="1039"/>
      <c r="DD123" s="1039"/>
      <c r="DE123" s="1039"/>
      <c r="DF123" s="1040"/>
      <c r="DG123" s="977" t="s">
        <v>481</v>
      </c>
      <c r="DH123" s="978"/>
      <c r="DI123" s="978"/>
      <c r="DJ123" s="978"/>
      <c r="DK123" s="979"/>
      <c r="DL123" s="980" t="s">
        <v>398</v>
      </c>
      <c r="DM123" s="978"/>
      <c r="DN123" s="978"/>
      <c r="DO123" s="978"/>
      <c r="DP123" s="979"/>
      <c r="DQ123" s="980" t="s">
        <v>482</v>
      </c>
      <c r="DR123" s="978"/>
      <c r="DS123" s="978"/>
      <c r="DT123" s="978"/>
      <c r="DU123" s="979"/>
      <c r="DV123" s="981" t="s">
        <v>417</v>
      </c>
      <c r="DW123" s="982"/>
      <c r="DX123" s="982"/>
      <c r="DY123" s="982"/>
      <c r="DZ123" s="983"/>
    </row>
    <row r="124" spans="1:130" s="228" customFormat="1" ht="26.25" customHeight="1" thickBot="1">
      <c r="A124" s="1076"/>
      <c r="B124" s="968"/>
      <c r="C124" s="941" t="s">
        <v>467</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977" t="s">
        <v>398</v>
      </c>
      <c r="AB124" s="978"/>
      <c r="AC124" s="978"/>
      <c r="AD124" s="978"/>
      <c r="AE124" s="979"/>
      <c r="AF124" s="980" t="s">
        <v>417</v>
      </c>
      <c r="AG124" s="978"/>
      <c r="AH124" s="978"/>
      <c r="AI124" s="978"/>
      <c r="AJ124" s="979"/>
      <c r="AK124" s="980" t="s">
        <v>398</v>
      </c>
      <c r="AL124" s="978"/>
      <c r="AM124" s="978"/>
      <c r="AN124" s="978"/>
      <c r="AO124" s="979"/>
      <c r="AP124" s="981" t="s">
        <v>483</v>
      </c>
      <c r="AQ124" s="982"/>
      <c r="AR124" s="982"/>
      <c r="AS124" s="982"/>
      <c r="AT124" s="983"/>
      <c r="AU124" s="1078" t="s">
        <v>484</v>
      </c>
      <c r="AV124" s="1079"/>
      <c r="AW124" s="1079"/>
      <c r="AX124" s="1079"/>
      <c r="AY124" s="1079"/>
      <c r="AZ124" s="1079"/>
      <c r="BA124" s="1079"/>
      <c r="BB124" s="1079"/>
      <c r="BC124" s="1079"/>
      <c r="BD124" s="1079"/>
      <c r="BE124" s="1079"/>
      <c r="BF124" s="1079"/>
      <c r="BG124" s="1079"/>
      <c r="BH124" s="1079"/>
      <c r="BI124" s="1079"/>
      <c r="BJ124" s="1079"/>
      <c r="BK124" s="1079"/>
      <c r="BL124" s="1079"/>
      <c r="BM124" s="1079"/>
      <c r="BN124" s="1079"/>
      <c r="BO124" s="1079"/>
      <c r="BP124" s="1080"/>
      <c r="BQ124" s="1081">
        <v>102.2</v>
      </c>
      <c r="BR124" s="1046"/>
      <c r="BS124" s="1046"/>
      <c r="BT124" s="1046"/>
      <c r="BU124" s="1046"/>
      <c r="BV124" s="1046">
        <v>93</v>
      </c>
      <c r="BW124" s="1046"/>
      <c r="BX124" s="1046"/>
      <c r="BY124" s="1046"/>
      <c r="BZ124" s="1046"/>
      <c r="CA124" s="1046">
        <v>81.8</v>
      </c>
      <c r="CB124" s="1046"/>
      <c r="CC124" s="1046"/>
      <c r="CD124" s="1046"/>
      <c r="CE124" s="1046"/>
      <c r="CF124" s="1047"/>
      <c r="CG124" s="1048"/>
      <c r="CH124" s="1048"/>
      <c r="CI124" s="1048"/>
      <c r="CJ124" s="1049"/>
      <c r="CK124" s="1031"/>
      <c r="CL124" s="1031"/>
      <c r="CM124" s="1031"/>
      <c r="CN124" s="1031"/>
      <c r="CO124" s="1032"/>
      <c r="CP124" s="1038" t="s">
        <v>485</v>
      </c>
      <c r="CQ124" s="1039"/>
      <c r="CR124" s="1039"/>
      <c r="CS124" s="1039"/>
      <c r="CT124" s="1039"/>
      <c r="CU124" s="1039"/>
      <c r="CV124" s="1039"/>
      <c r="CW124" s="1039"/>
      <c r="CX124" s="1039"/>
      <c r="CY124" s="1039"/>
      <c r="CZ124" s="1039"/>
      <c r="DA124" s="1039"/>
      <c r="DB124" s="1039"/>
      <c r="DC124" s="1039"/>
      <c r="DD124" s="1039"/>
      <c r="DE124" s="1039"/>
      <c r="DF124" s="1040"/>
      <c r="DG124" s="1023">
        <v>2233671</v>
      </c>
      <c r="DH124" s="1005"/>
      <c r="DI124" s="1005"/>
      <c r="DJ124" s="1005"/>
      <c r="DK124" s="1006"/>
      <c r="DL124" s="1004" t="s">
        <v>417</v>
      </c>
      <c r="DM124" s="1005"/>
      <c r="DN124" s="1005"/>
      <c r="DO124" s="1005"/>
      <c r="DP124" s="1006"/>
      <c r="DQ124" s="1004" t="s">
        <v>398</v>
      </c>
      <c r="DR124" s="1005"/>
      <c r="DS124" s="1005"/>
      <c r="DT124" s="1005"/>
      <c r="DU124" s="1006"/>
      <c r="DV124" s="1007" t="s">
        <v>481</v>
      </c>
      <c r="DW124" s="1008"/>
      <c r="DX124" s="1008"/>
      <c r="DY124" s="1008"/>
      <c r="DZ124" s="1009"/>
    </row>
    <row r="125" spans="1:130" s="228" customFormat="1" ht="26.25" customHeight="1">
      <c r="A125" s="1076"/>
      <c r="B125" s="968"/>
      <c r="C125" s="941" t="s">
        <v>469</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977" t="s">
        <v>398</v>
      </c>
      <c r="AB125" s="978"/>
      <c r="AC125" s="978"/>
      <c r="AD125" s="978"/>
      <c r="AE125" s="979"/>
      <c r="AF125" s="980" t="s">
        <v>398</v>
      </c>
      <c r="AG125" s="978"/>
      <c r="AH125" s="978"/>
      <c r="AI125" s="978"/>
      <c r="AJ125" s="979"/>
      <c r="AK125" s="980" t="s">
        <v>398</v>
      </c>
      <c r="AL125" s="978"/>
      <c r="AM125" s="978"/>
      <c r="AN125" s="978"/>
      <c r="AO125" s="979"/>
      <c r="AP125" s="981" t="s">
        <v>398</v>
      </c>
      <c r="AQ125" s="982"/>
      <c r="AR125" s="982"/>
      <c r="AS125" s="982"/>
      <c r="AT125" s="98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41" t="s">
        <v>486</v>
      </c>
      <c r="CL125" s="1026"/>
      <c r="CM125" s="1026"/>
      <c r="CN125" s="1026"/>
      <c r="CO125" s="1027"/>
      <c r="CP125" s="948" t="s">
        <v>487</v>
      </c>
      <c r="CQ125" s="916"/>
      <c r="CR125" s="916"/>
      <c r="CS125" s="916"/>
      <c r="CT125" s="916"/>
      <c r="CU125" s="916"/>
      <c r="CV125" s="916"/>
      <c r="CW125" s="916"/>
      <c r="CX125" s="916"/>
      <c r="CY125" s="916"/>
      <c r="CZ125" s="916"/>
      <c r="DA125" s="916"/>
      <c r="DB125" s="916"/>
      <c r="DC125" s="916"/>
      <c r="DD125" s="916"/>
      <c r="DE125" s="916"/>
      <c r="DF125" s="917"/>
      <c r="DG125" s="949" t="s">
        <v>417</v>
      </c>
      <c r="DH125" s="950"/>
      <c r="DI125" s="950"/>
      <c r="DJ125" s="950"/>
      <c r="DK125" s="950"/>
      <c r="DL125" s="950" t="s">
        <v>417</v>
      </c>
      <c r="DM125" s="950"/>
      <c r="DN125" s="950"/>
      <c r="DO125" s="950"/>
      <c r="DP125" s="950"/>
      <c r="DQ125" s="950" t="s">
        <v>398</v>
      </c>
      <c r="DR125" s="950"/>
      <c r="DS125" s="950"/>
      <c r="DT125" s="950"/>
      <c r="DU125" s="950"/>
      <c r="DV125" s="951" t="s">
        <v>481</v>
      </c>
      <c r="DW125" s="951"/>
      <c r="DX125" s="951"/>
      <c r="DY125" s="951"/>
      <c r="DZ125" s="952"/>
    </row>
    <row r="126" spans="1:130" s="228" customFormat="1" ht="26.25" customHeight="1" thickBot="1">
      <c r="A126" s="1076"/>
      <c r="B126" s="968"/>
      <c r="C126" s="941" t="s">
        <v>471</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977" t="s">
        <v>417</v>
      </c>
      <c r="AB126" s="978"/>
      <c r="AC126" s="978"/>
      <c r="AD126" s="978"/>
      <c r="AE126" s="979"/>
      <c r="AF126" s="980" t="s">
        <v>398</v>
      </c>
      <c r="AG126" s="978"/>
      <c r="AH126" s="978"/>
      <c r="AI126" s="978"/>
      <c r="AJ126" s="979"/>
      <c r="AK126" s="980" t="s">
        <v>417</v>
      </c>
      <c r="AL126" s="978"/>
      <c r="AM126" s="978"/>
      <c r="AN126" s="978"/>
      <c r="AO126" s="979"/>
      <c r="AP126" s="981" t="s">
        <v>417</v>
      </c>
      <c r="AQ126" s="982"/>
      <c r="AR126" s="982"/>
      <c r="AS126" s="982"/>
      <c r="AT126" s="98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42"/>
      <c r="CL126" s="1029"/>
      <c r="CM126" s="1029"/>
      <c r="CN126" s="1029"/>
      <c r="CO126" s="1030"/>
      <c r="CP126" s="941" t="s">
        <v>488</v>
      </c>
      <c r="CQ126" s="942"/>
      <c r="CR126" s="942"/>
      <c r="CS126" s="942"/>
      <c r="CT126" s="942"/>
      <c r="CU126" s="942"/>
      <c r="CV126" s="942"/>
      <c r="CW126" s="942"/>
      <c r="CX126" s="942"/>
      <c r="CY126" s="942"/>
      <c r="CZ126" s="942"/>
      <c r="DA126" s="942"/>
      <c r="DB126" s="942"/>
      <c r="DC126" s="942"/>
      <c r="DD126" s="942"/>
      <c r="DE126" s="942"/>
      <c r="DF126" s="943"/>
      <c r="DG126" s="944" t="s">
        <v>481</v>
      </c>
      <c r="DH126" s="945"/>
      <c r="DI126" s="945"/>
      <c r="DJ126" s="945"/>
      <c r="DK126" s="945"/>
      <c r="DL126" s="945" t="s">
        <v>398</v>
      </c>
      <c r="DM126" s="945"/>
      <c r="DN126" s="945"/>
      <c r="DO126" s="945"/>
      <c r="DP126" s="945"/>
      <c r="DQ126" s="945" t="s">
        <v>417</v>
      </c>
      <c r="DR126" s="945"/>
      <c r="DS126" s="945"/>
      <c r="DT126" s="945"/>
      <c r="DU126" s="945"/>
      <c r="DV126" s="946" t="s">
        <v>417</v>
      </c>
      <c r="DW126" s="946"/>
      <c r="DX126" s="946"/>
      <c r="DY126" s="946"/>
      <c r="DZ126" s="947"/>
    </row>
    <row r="127" spans="1:130" s="228" customFormat="1" ht="26.25" customHeight="1">
      <c r="A127" s="1077"/>
      <c r="B127" s="970"/>
      <c r="C127" s="992" t="s">
        <v>489</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77" t="s">
        <v>398</v>
      </c>
      <c r="AB127" s="978"/>
      <c r="AC127" s="978"/>
      <c r="AD127" s="978"/>
      <c r="AE127" s="979"/>
      <c r="AF127" s="980" t="s">
        <v>398</v>
      </c>
      <c r="AG127" s="978"/>
      <c r="AH127" s="978"/>
      <c r="AI127" s="978"/>
      <c r="AJ127" s="979"/>
      <c r="AK127" s="980" t="s">
        <v>398</v>
      </c>
      <c r="AL127" s="978"/>
      <c r="AM127" s="978"/>
      <c r="AN127" s="978"/>
      <c r="AO127" s="979"/>
      <c r="AP127" s="981" t="s">
        <v>398</v>
      </c>
      <c r="AQ127" s="982"/>
      <c r="AR127" s="982"/>
      <c r="AS127" s="982"/>
      <c r="AT127" s="983"/>
      <c r="AU127" s="230"/>
      <c r="AV127" s="230"/>
      <c r="AW127" s="230"/>
      <c r="AX127" s="1050" t="s">
        <v>490</v>
      </c>
      <c r="AY127" s="1051"/>
      <c r="AZ127" s="1051"/>
      <c r="BA127" s="1051"/>
      <c r="BB127" s="1051"/>
      <c r="BC127" s="1051"/>
      <c r="BD127" s="1051"/>
      <c r="BE127" s="1052"/>
      <c r="BF127" s="1053" t="s">
        <v>491</v>
      </c>
      <c r="BG127" s="1051"/>
      <c r="BH127" s="1051"/>
      <c r="BI127" s="1051"/>
      <c r="BJ127" s="1051"/>
      <c r="BK127" s="1051"/>
      <c r="BL127" s="1052"/>
      <c r="BM127" s="1053" t="s">
        <v>492</v>
      </c>
      <c r="BN127" s="1051"/>
      <c r="BO127" s="1051"/>
      <c r="BP127" s="1051"/>
      <c r="BQ127" s="1051"/>
      <c r="BR127" s="1051"/>
      <c r="BS127" s="1052"/>
      <c r="BT127" s="1053" t="s">
        <v>493</v>
      </c>
      <c r="BU127" s="1051"/>
      <c r="BV127" s="1051"/>
      <c r="BW127" s="1051"/>
      <c r="BX127" s="1051"/>
      <c r="BY127" s="1051"/>
      <c r="BZ127" s="1074"/>
      <c r="CA127" s="230"/>
      <c r="CB127" s="230"/>
      <c r="CC127" s="230"/>
      <c r="CD127" s="253"/>
      <c r="CE127" s="253"/>
      <c r="CF127" s="253"/>
      <c r="CG127" s="230"/>
      <c r="CH127" s="230"/>
      <c r="CI127" s="230"/>
      <c r="CJ127" s="252"/>
      <c r="CK127" s="1042"/>
      <c r="CL127" s="1029"/>
      <c r="CM127" s="1029"/>
      <c r="CN127" s="1029"/>
      <c r="CO127" s="1030"/>
      <c r="CP127" s="941" t="s">
        <v>494</v>
      </c>
      <c r="CQ127" s="942"/>
      <c r="CR127" s="942"/>
      <c r="CS127" s="942"/>
      <c r="CT127" s="942"/>
      <c r="CU127" s="942"/>
      <c r="CV127" s="942"/>
      <c r="CW127" s="942"/>
      <c r="CX127" s="942"/>
      <c r="CY127" s="942"/>
      <c r="CZ127" s="942"/>
      <c r="DA127" s="942"/>
      <c r="DB127" s="942"/>
      <c r="DC127" s="942"/>
      <c r="DD127" s="942"/>
      <c r="DE127" s="942"/>
      <c r="DF127" s="943"/>
      <c r="DG127" s="944" t="s">
        <v>417</v>
      </c>
      <c r="DH127" s="945"/>
      <c r="DI127" s="945"/>
      <c r="DJ127" s="945"/>
      <c r="DK127" s="945"/>
      <c r="DL127" s="945" t="s">
        <v>483</v>
      </c>
      <c r="DM127" s="945"/>
      <c r="DN127" s="945"/>
      <c r="DO127" s="945"/>
      <c r="DP127" s="945"/>
      <c r="DQ127" s="945" t="s">
        <v>483</v>
      </c>
      <c r="DR127" s="945"/>
      <c r="DS127" s="945"/>
      <c r="DT127" s="945"/>
      <c r="DU127" s="945"/>
      <c r="DV127" s="946" t="s">
        <v>417</v>
      </c>
      <c r="DW127" s="946"/>
      <c r="DX127" s="946"/>
      <c r="DY127" s="946"/>
      <c r="DZ127" s="947"/>
    </row>
    <row r="128" spans="1:130" s="228" customFormat="1" ht="26.25" customHeight="1" thickBot="1">
      <c r="A128" s="1060" t="s">
        <v>495</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496</v>
      </c>
      <c r="X128" s="1062"/>
      <c r="Y128" s="1062"/>
      <c r="Z128" s="1063"/>
      <c r="AA128" s="1064">
        <v>175835</v>
      </c>
      <c r="AB128" s="1065"/>
      <c r="AC128" s="1065"/>
      <c r="AD128" s="1065"/>
      <c r="AE128" s="1066"/>
      <c r="AF128" s="1067">
        <v>172749</v>
      </c>
      <c r="AG128" s="1065"/>
      <c r="AH128" s="1065"/>
      <c r="AI128" s="1065"/>
      <c r="AJ128" s="1066"/>
      <c r="AK128" s="1067">
        <v>173281</v>
      </c>
      <c r="AL128" s="1065"/>
      <c r="AM128" s="1065"/>
      <c r="AN128" s="1065"/>
      <c r="AO128" s="1066"/>
      <c r="AP128" s="1068"/>
      <c r="AQ128" s="1069"/>
      <c r="AR128" s="1069"/>
      <c r="AS128" s="1069"/>
      <c r="AT128" s="1070"/>
      <c r="AU128" s="230"/>
      <c r="AV128" s="230"/>
      <c r="AW128" s="230"/>
      <c r="AX128" s="915" t="s">
        <v>497</v>
      </c>
      <c r="AY128" s="916"/>
      <c r="AZ128" s="916"/>
      <c r="BA128" s="916"/>
      <c r="BB128" s="916"/>
      <c r="BC128" s="916"/>
      <c r="BD128" s="916"/>
      <c r="BE128" s="917"/>
      <c r="BF128" s="1071" t="s">
        <v>398</v>
      </c>
      <c r="BG128" s="1072"/>
      <c r="BH128" s="1072"/>
      <c r="BI128" s="1072"/>
      <c r="BJ128" s="1072"/>
      <c r="BK128" s="1072"/>
      <c r="BL128" s="1073"/>
      <c r="BM128" s="1071">
        <v>12.91</v>
      </c>
      <c r="BN128" s="1072"/>
      <c r="BO128" s="1072"/>
      <c r="BP128" s="1072"/>
      <c r="BQ128" s="1072"/>
      <c r="BR128" s="1072"/>
      <c r="BS128" s="1073"/>
      <c r="BT128" s="1071">
        <v>20</v>
      </c>
      <c r="BU128" s="1072"/>
      <c r="BV128" s="1072"/>
      <c r="BW128" s="1072"/>
      <c r="BX128" s="1072"/>
      <c r="BY128" s="1072"/>
      <c r="BZ128" s="1095"/>
      <c r="CA128" s="253"/>
      <c r="CB128" s="253"/>
      <c r="CC128" s="253"/>
      <c r="CD128" s="253"/>
      <c r="CE128" s="253"/>
      <c r="CF128" s="253"/>
      <c r="CG128" s="230"/>
      <c r="CH128" s="230"/>
      <c r="CI128" s="230"/>
      <c r="CJ128" s="252"/>
      <c r="CK128" s="1043"/>
      <c r="CL128" s="1044"/>
      <c r="CM128" s="1044"/>
      <c r="CN128" s="1044"/>
      <c r="CO128" s="1045"/>
      <c r="CP128" s="1054" t="s">
        <v>498</v>
      </c>
      <c r="CQ128" s="724"/>
      <c r="CR128" s="724"/>
      <c r="CS128" s="724"/>
      <c r="CT128" s="724"/>
      <c r="CU128" s="724"/>
      <c r="CV128" s="724"/>
      <c r="CW128" s="724"/>
      <c r="CX128" s="724"/>
      <c r="CY128" s="724"/>
      <c r="CZ128" s="724"/>
      <c r="DA128" s="724"/>
      <c r="DB128" s="724"/>
      <c r="DC128" s="724"/>
      <c r="DD128" s="724"/>
      <c r="DE128" s="724"/>
      <c r="DF128" s="1055"/>
      <c r="DG128" s="1056" t="s">
        <v>483</v>
      </c>
      <c r="DH128" s="1057"/>
      <c r="DI128" s="1057"/>
      <c r="DJ128" s="1057"/>
      <c r="DK128" s="1057"/>
      <c r="DL128" s="1057" t="s">
        <v>481</v>
      </c>
      <c r="DM128" s="1057"/>
      <c r="DN128" s="1057"/>
      <c r="DO128" s="1057"/>
      <c r="DP128" s="1057"/>
      <c r="DQ128" s="1057" t="s">
        <v>417</v>
      </c>
      <c r="DR128" s="1057"/>
      <c r="DS128" s="1057"/>
      <c r="DT128" s="1057"/>
      <c r="DU128" s="1057"/>
      <c r="DV128" s="1058" t="s">
        <v>417</v>
      </c>
      <c r="DW128" s="1058"/>
      <c r="DX128" s="1058"/>
      <c r="DY128" s="1058"/>
      <c r="DZ128" s="1059"/>
    </row>
    <row r="129" spans="1:131" s="228" customFormat="1" ht="26.25" customHeight="1">
      <c r="A129" s="953" t="s">
        <v>109</v>
      </c>
      <c r="B129" s="954"/>
      <c r="C129" s="954"/>
      <c r="D129" s="954"/>
      <c r="E129" s="954"/>
      <c r="F129" s="954"/>
      <c r="G129" s="954"/>
      <c r="H129" s="954"/>
      <c r="I129" s="954"/>
      <c r="J129" s="954"/>
      <c r="K129" s="954"/>
      <c r="L129" s="954"/>
      <c r="M129" s="954"/>
      <c r="N129" s="954"/>
      <c r="O129" s="954"/>
      <c r="P129" s="954"/>
      <c r="Q129" s="954"/>
      <c r="R129" s="954"/>
      <c r="S129" s="954"/>
      <c r="T129" s="954"/>
      <c r="U129" s="954"/>
      <c r="V129" s="954"/>
      <c r="W129" s="1089" t="s">
        <v>499</v>
      </c>
      <c r="X129" s="1090"/>
      <c r="Y129" s="1090"/>
      <c r="Z129" s="1091"/>
      <c r="AA129" s="977">
        <v>12244653</v>
      </c>
      <c r="AB129" s="978"/>
      <c r="AC129" s="978"/>
      <c r="AD129" s="978"/>
      <c r="AE129" s="979"/>
      <c r="AF129" s="980">
        <v>13326336</v>
      </c>
      <c r="AG129" s="978"/>
      <c r="AH129" s="978"/>
      <c r="AI129" s="978"/>
      <c r="AJ129" s="979"/>
      <c r="AK129" s="980">
        <v>13371881</v>
      </c>
      <c r="AL129" s="978"/>
      <c r="AM129" s="978"/>
      <c r="AN129" s="978"/>
      <c r="AO129" s="979"/>
      <c r="AP129" s="1092"/>
      <c r="AQ129" s="1093"/>
      <c r="AR129" s="1093"/>
      <c r="AS129" s="1093"/>
      <c r="AT129" s="1094"/>
      <c r="AU129" s="231"/>
      <c r="AV129" s="231"/>
      <c r="AW129" s="231"/>
      <c r="AX129" s="1084" t="s">
        <v>500</v>
      </c>
      <c r="AY129" s="942"/>
      <c r="AZ129" s="942"/>
      <c r="BA129" s="942"/>
      <c r="BB129" s="942"/>
      <c r="BC129" s="942"/>
      <c r="BD129" s="942"/>
      <c r="BE129" s="943"/>
      <c r="BF129" s="1085" t="s">
        <v>398</v>
      </c>
      <c r="BG129" s="1086"/>
      <c r="BH129" s="1086"/>
      <c r="BI129" s="1086"/>
      <c r="BJ129" s="1086"/>
      <c r="BK129" s="1086"/>
      <c r="BL129" s="1087"/>
      <c r="BM129" s="1085">
        <v>17.91</v>
      </c>
      <c r="BN129" s="1086"/>
      <c r="BO129" s="1086"/>
      <c r="BP129" s="1086"/>
      <c r="BQ129" s="1086"/>
      <c r="BR129" s="1086"/>
      <c r="BS129" s="1087"/>
      <c r="BT129" s="1085">
        <v>30</v>
      </c>
      <c r="BU129" s="1086"/>
      <c r="BV129" s="1086"/>
      <c r="BW129" s="1086"/>
      <c r="BX129" s="1086"/>
      <c r="BY129" s="1086"/>
      <c r="BZ129" s="1088"/>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c r="A130" s="953" t="s">
        <v>501</v>
      </c>
      <c r="B130" s="954"/>
      <c r="C130" s="954"/>
      <c r="D130" s="954"/>
      <c r="E130" s="954"/>
      <c r="F130" s="954"/>
      <c r="G130" s="954"/>
      <c r="H130" s="954"/>
      <c r="I130" s="954"/>
      <c r="J130" s="954"/>
      <c r="K130" s="954"/>
      <c r="L130" s="954"/>
      <c r="M130" s="954"/>
      <c r="N130" s="954"/>
      <c r="O130" s="954"/>
      <c r="P130" s="954"/>
      <c r="Q130" s="954"/>
      <c r="R130" s="954"/>
      <c r="S130" s="954"/>
      <c r="T130" s="954"/>
      <c r="U130" s="954"/>
      <c r="V130" s="954"/>
      <c r="W130" s="1089" t="s">
        <v>502</v>
      </c>
      <c r="X130" s="1090"/>
      <c r="Y130" s="1090"/>
      <c r="Z130" s="1091"/>
      <c r="AA130" s="977">
        <v>1235567</v>
      </c>
      <c r="AB130" s="978"/>
      <c r="AC130" s="978"/>
      <c r="AD130" s="978"/>
      <c r="AE130" s="979"/>
      <c r="AF130" s="980">
        <v>1228396</v>
      </c>
      <c r="AG130" s="978"/>
      <c r="AH130" s="978"/>
      <c r="AI130" s="978"/>
      <c r="AJ130" s="979"/>
      <c r="AK130" s="980">
        <v>1309641</v>
      </c>
      <c r="AL130" s="978"/>
      <c r="AM130" s="978"/>
      <c r="AN130" s="978"/>
      <c r="AO130" s="979"/>
      <c r="AP130" s="1092"/>
      <c r="AQ130" s="1093"/>
      <c r="AR130" s="1093"/>
      <c r="AS130" s="1093"/>
      <c r="AT130" s="1094"/>
      <c r="AU130" s="231"/>
      <c r="AV130" s="231"/>
      <c r="AW130" s="231"/>
      <c r="AX130" s="1084" t="s">
        <v>503</v>
      </c>
      <c r="AY130" s="942"/>
      <c r="AZ130" s="942"/>
      <c r="BA130" s="942"/>
      <c r="BB130" s="942"/>
      <c r="BC130" s="942"/>
      <c r="BD130" s="942"/>
      <c r="BE130" s="943"/>
      <c r="BF130" s="1120">
        <v>8.6999999999999993</v>
      </c>
      <c r="BG130" s="1121"/>
      <c r="BH130" s="1121"/>
      <c r="BI130" s="1121"/>
      <c r="BJ130" s="1121"/>
      <c r="BK130" s="1121"/>
      <c r="BL130" s="1122"/>
      <c r="BM130" s="1120">
        <v>25</v>
      </c>
      <c r="BN130" s="1121"/>
      <c r="BO130" s="1121"/>
      <c r="BP130" s="1121"/>
      <c r="BQ130" s="1121"/>
      <c r="BR130" s="1121"/>
      <c r="BS130" s="1122"/>
      <c r="BT130" s="1120">
        <v>35</v>
      </c>
      <c r="BU130" s="1121"/>
      <c r="BV130" s="1121"/>
      <c r="BW130" s="1121"/>
      <c r="BX130" s="1121"/>
      <c r="BY130" s="1121"/>
      <c r="BZ130" s="1123"/>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6" t="s">
        <v>504</v>
      </c>
      <c r="X131" s="1127"/>
      <c r="Y131" s="1127"/>
      <c r="Z131" s="1128"/>
      <c r="AA131" s="1023">
        <v>11009086</v>
      </c>
      <c r="AB131" s="1005"/>
      <c r="AC131" s="1005"/>
      <c r="AD131" s="1005"/>
      <c r="AE131" s="1006"/>
      <c r="AF131" s="1004">
        <v>12097940</v>
      </c>
      <c r="AG131" s="1005"/>
      <c r="AH131" s="1005"/>
      <c r="AI131" s="1005"/>
      <c r="AJ131" s="1006"/>
      <c r="AK131" s="1004">
        <v>12062240</v>
      </c>
      <c r="AL131" s="1005"/>
      <c r="AM131" s="1005"/>
      <c r="AN131" s="1005"/>
      <c r="AO131" s="1006"/>
      <c r="AP131" s="1129"/>
      <c r="AQ131" s="1130"/>
      <c r="AR131" s="1130"/>
      <c r="AS131" s="1130"/>
      <c r="AT131" s="1131"/>
      <c r="AU131" s="231"/>
      <c r="AV131" s="231"/>
      <c r="AW131" s="231"/>
      <c r="AX131" s="1102" t="s">
        <v>505</v>
      </c>
      <c r="AY131" s="724"/>
      <c r="AZ131" s="724"/>
      <c r="BA131" s="724"/>
      <c r="BB131" s="724"/>
      <c r="BC131" s="724"/>
      <c r="BD131" s="724"/>
      <c r="BE131" s="1055"/>
      <c r="BF131" s="1103">
        <v>81.8</v>
      </c>
      <c r="BG131" s="1104"/>
      <c r="BH131" s="1104"/>
      <c r="BI131" s="1104"/>
      <c r="BJ131" s="1104"/>
      <c r="BK131" s="1104"/>
      <c r="BL131" s="1105"/>
      <c r="BM131" s="1103">
        <v>350</v>
      </c>
      <c r="BN131" s="1104"/>
      <c r="BO131" s="1104"/>
      <c r="BP131" s="1104"/>
      <c r="BQ131" s="1104"/>
      <c r="BR131" s="1104"/>
      <c r="BS131" s="1105"/>
      <c r="BT131" s="1106"/>
      <c r="BU131" s="1107"/>
      <c r="BV131" s="1107"/>
      <c r="BW131" s="1107"/>
      <c r="BX131" s="1107"/>
      <c r="BY131" s="1107"/>
      <c r="BZ131" s="1108"/>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c r="A132" s="1109" t="s">
        <v>506</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507</v>
      </c>
      <c r="W132" s="1113"/>
      <c r="X132" s="1113"/>
      <c r="Y132" s="1113"/>
      <c r="Z132" s="1114"/>
      <c r="AA132" s="1115">
        <v>8.5105793520000006</v>
      </c>
      <c r="AB132" s="1116"/>
      <c r="AC132" s="1116"/>
      <c r="AD132" s="1116"/>
      <c r="AE132" s="1117"/>
      <c r="AF132" s="1118">
        <v>9.0349266069999992</v>
      </c>
      <c r="AG132" s="1116"/>
      <c r="AH132" s="1116"/>
      <c r="AI132" s="1116"/>
      <c r="AJ132" s="1117"/>
      <c r="AK132" s="1118">
        <v>8.6286792499999994</v>
      </c>
      <c r="AL132" s="1116"/>
      <c r="AM132" s="1116"/>
      <c r="AN132" s="1116"/>
      <c r="AO132" s="1117"/>
      <c r="AP132" s="1020"/>
      <c r="AQ132" s="1021"/>
      <c r="AR132" s="1021"/>
      <c r="AS132" s="1021"/>
      <c r="AT132" s="1119"/>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096" t="s">
        <v>508</v>
      </c>
      <c r="W133" s="1096"/>
      <c r="X133" s="1096"/>
      <c r="Y133" s="1096"/>
      <c r="Z133" s="1097"/>
      <c r="AA133" s="1098">
        <v>9.4</v>
      </c>
      <c r="AB133" s="1099"/>
      <c r="AC133" s="1099"/>
      <c r="AD133" s="1099"/>
      <c r="AE133" s="1100"/>
      <c r="AF133" s="1098">
        <v>9.1999999999999993</v>
      </c>
      <c r="AG133" s="1099"/>
      <c r="AH133" s="1099"/>
      <c r="AI133" s="1099"/>
      <c r="AJ133" s="1100"/>
      <c r="AK133" s="1098">
        <v>8.6999999999999993</v>
      </c>
      <c r="AL133" s="1099"/>
      <c r="AM133" s="1099"/>
      <c r="AN133" s="1099"/>
      <c r="AO133" s="1100"/>
      <c r="AP133" s="1047"/>
      <c r="AQ133" s="1048"/>
      <c r="AR133" s="1048"/>
      <c r="AS133" s="1048"/>
      <c r="AT133" s="1101"/>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Ih3OR/kwPLp8GfPZuZQxbQRssu6xvVq3DjFUxliTmRv1EM0ZXLLlz4rwSE3gf4c4ywmA4Wu8MECI56MI6BRz/g==" saltValue="Rw5AAU41Astldp5VDVA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L50" sqref="CL50"/>
    </sheetView>
  </sheetViews>
  <sheetFormatPr defaultColWidth="0" defaultRowHeight="13.5" customHeight="1" zeroHeight="1"/>
  <cols>
    <col min="1" max="120" width="2.75" style="258" customWidth="1"/>
    <col min="121" max="121" width="0" style="257" hidden="1" customWidth="1"/>
    <col min="122" max="16384" width="9" style="257" hidden="1"/>
  </cols>
  <sheetData>
    <row r="1" spans="1:120">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row r="3" spans="1:120"/>
    <row r="4" spans="1:120"/>
    <row r="5" spans="1:120"/>
    <row r="6" spans="1:120"/>
    <row r="7" spans="1:120"/>
    <row r="8" spans="1:120"/>
    <row r="9" spans="1:120"/>
    <row r="10" spans="1:120"/>
    <row r="11" spans="1:120"/>
    <row r="12" spans="1:120"/>
    <row r="13" spans="1:120"/>
    <row r="14" spans="1:120"/>
    <row r="15" spans="1:120"/>
    <row r="16" spans="1:120">
      <c r="DP16" s="257"/>
    </row>
    <row r="17" spans="119:120">
      <c r="DP17" s="257"/>
    </row>
    <row r="18" spans="119:120"/>
    <row r="19" spans="119:120"/>
    <row r="20" spans="119:120">
      <c r="DO20" s="257"/>
      <c r="DP20" s="257"/>
    </row>
    <row r="21" spans="119:120">
      <c r="DP21" s="257"/>
    </row>
    <row r="22" spans="119:120"/>
    <row r="23" spans="119:120">
      <c r="DO23" s="257"/>
      <c r="DP23" s="257"/>
    </row>
    <row r="24" spans="119:120">
      <c r="DP24" s="257"/>
    </row>
    <row r="25" spans="119:120">
      <c r="DP25" s="257"/>
    </row>
    <row r="26" spans="119:120">
      <c r="DO26" s="257"/>
      <c r="DP26" s="257"/>
    </row>
    <row r="27" spans="119:120"/>
    <row r="28" spans="119:120">
      <c r="DO28" s="257"/>
      <c r="DP28" s="257"/>
    </row>
    <row r="29" spans="119:120">
      <c r="DP29" s="257"/>
    </row>
    <row r="30" spans="119:120"/>
    <row r="31" spans="119:120">
      <c r="DO31" s="257"/>
      <c r="DP31" s="257"/>
    </row>
    <row r="32" spans="119:120"/>
    <row r="33" spans="98:120">
      <c r="DO33" s="257"/>
      <c r="DP33" s="257"/>
    </row>
    <row r="34" spans="98:120">
      <c r="DM34" s="257"/>
    </row>
    <row r="35" spans="98:120">
      <c r="CT35" s="257"/>
      <c r="CU35" s="257"/>
      <c r="CV35" s="257"/>
      <c r="CY35" s="257"/>
      <c r="CZ35" s="257"/>
      <c r="DA35" s="257"/>
      <c r="DD35" s="257"/>
      <c r="DE35" s="257"/>
      <c r="DF35" s="257"/>
      <c r="DI35" s="257"/>
      <c r="DJ35" s="257"/>
      <c r="DK35" s="257"/>
      <c r="DM35" s="257"/>
      <c r="DN35" s="257"/>
      <c r="DO35" s="257"/>
      <c r="DP35" s="257"/>
    </row>
    <row r="36" spans="98:120"/>
    <row r="37" spans="98:120">
      <c r="CW37" s="257"/>
      <c r="DB37" s="257"/>
      <c r="DG37" s="257"/>
      <c r="DL37" s="257"/>
      <c r="DP37" s="257"/>
    </row>
    <row r="38" spans="98:120">
      <c r="CT38" s="257"/>
      <c r="CU38" s="257"/>
      <c r="CV38" s="257"/>
      <c r="CW38" s="257"/>
      <c r="CY38" s="257"/>
      <c r="CZ38" s="257"/>
      <c r="DA38" s="257"/>
      <c r="DB38" s="257"/>
      <c r="DD38" s="257"/>
      <c r="DE38" s="257"/>
      <c r="DF38" s="257"/>
      <c r="DG38" s="257"/>
      <c r="DI38" s="257"/>
      <c r="DJ38" s="257"/>
      <c r="DK38" s="257"/>
      <c r="DL38" s="257"/>
      <c r="DN38" s="257"/>
      <c r="DO38" s="257"/>
      <c r="DP38" s="257"/>
    </row>
    <row r="39" spans="98:120"/>
    <row r="40" spans="98:120"/>
    <row r="41" spans="98:120"/>
    <row r="42" spans="98:120"/>
    <row r="43" spans="98:120"/>
    <row r="44" spans="98:120"/>
    <row r="45" spans="98:120"/>
    <row r="46" spans="98:120"/>
    <row r="47" spans="98:120"/>
    <row r="48" spans="98:120"/>
    <row r="49" spans="22:120">
      <c r="DN49" s="257"/>
      <c r="DO49" s="257"/>
      <c r="DP49" s="25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7"/>
      <c r="CS63" s="257"/>
      <c r="CX63" s="257"/>
      <c r="DC63" s="257"/>
      <c r="DH63" s="257"/>
    </row>
    <row r="64" spans="22:120">
      <c r="V64" s="257"/>
    </row>
    <row r="65" spans="15:120">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c r="Q66" s="257"/>
      <c r="S66" s="257"/>
      <c r="U66" s="257"/>
      <c r="DM66" s="257"/>
    </row>
    <row r="67" spans="15:120">
      <c r="O67" s="257"/>
      <c r="P67" s="257"/>
      <c r="R67" s="257"/>
      <c r="T67" s="257"/>
      <c r="Y67" s="257"/>
      <c r="CT67" s="257"/>
      <c r="CV67" s="257"/>
      <c r="CW67" s="257"/>
      <c r="CY67" s="257"/>
      <c r="DA67" s="257"/>
      <c r="DB67" s="257"/>
      <c r="DD67" s="257"/>
      <c r="DF67" s="257"/>
      <c r="DG67" s="257"/>
      <c r="DI67" s="257"/>
      <c r="DK67" s="257"/>
      <c r="DL67" s="257"/>
      <c r="DN67" s="257"/>
      <c r="DO67" s="257"/>
      <c r="DP67" s="257"/>
    </row>
    <row r="68" spans="15:120"/>
    <row r="69" spans="15:120"/>
    <row r="70" spans="15:120"/>
    <row r="71" spans="15:120"/>
    <row r="72" spans="15:120">
      <c r="DP72" s="257"/>
    </row>
    <row r="73" spans="15:120">
      <c r="DP73" s="25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7"/>
      <c r="CX96" s="257"/>
      <c r="DC96" s="257"/>
      <c r="DH96" s="257"/>
    </row>
    <row r="97" spans="24:120">
      <c r="CS97" s="257"/>
      <c r="CX97" s="257"/>
      <c r="DC97" s="257"/>
      <c r="DH97" s="257"/>
      <c r="DP97" s="258" t="s">
        <v>509</v>
      </c>
    </row>
    <row r="98" spans="24:120" hidden="1">
      <c r="CS98" s="257"/>
      <c r="CX98" s="257"/>
      <c r="DC98" s="257"/>
      <c r="DH98" s="257"/>
    </row>
    <row r="99" spans="24:120" hidden="1">
      <c r="CS99" s="257"/>
      <c r="CX99" s="257"/>
      <c r="DC99" s="257"/>
      <c r="DH99" s="257"/>
    </row>
    <row r="101" spans="24:120" ht="12" hidden="1" customHeight="1">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c r="CU102" s="257"/>
      <c r="CZ102" s="257"/>
      <c r="DE102" s="257"/>
      <c r="DJ102" s="257"/>
      <c r="DM102" s="257"/>
    </row>
    <row r="103" spans="24:120" hidden="1">
      <c r="CT103" s="257"/>
      <c r="CV103" s="257"/>
      <c r="CW103" s="257"/>
      <c r="CY103" s="257"/>
      <c r="DA103" s="257"/>
      <c r="DB103" s="257"/>
      <c r="DD103" s="257"/>
      <c r="DF103" s="257"/>
      <c r="DG103" s="257"/>
      <c r="DI103" s="257"/>
      <c r="DK103" s="257"/>
      <c r="DL103" s="257"/>
      <c r="DM103" s="257"/>
      <c r="DN103" s="257"/>
      <c r="DO103" s="257"/>
      <c r="DP103" s="257"/>
    </row>
    <row r="104" spans="24:120" hidden="1">
      <c r="CV104" s="257"/>
      <c r="CW104" s="257"/>
      <c r="DA104" s="257"/>
      <c r="DB104" s="257"/>
      <c r="DF104" s="257"/>
      <c r="DG104" s="257"/>
      <c r="DK104" s="257"/>
      <c r="DL104" s="257"/>
      <c r="DN104" s="257"/>
      <c r="DO104" s="257"/>
      <c r="DP104" s="257"/>
    </row>
    <row r="105" spans="24:120" ht="12.75" hidden="1" customHeight="1"/>
  </sheetData>
  <sheetProtection algorithmName="SHA-512" hashValue="sGdBXFLL95YlmneTGLfbJ5IEBOKY45PARXMlI6uFPNYQs0UQAy282WlnxiXjqwUxsdXpf7SCn6qNW52AksenDQ==" saltValue="AvaPz2Aps7nI8FCAZbrD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8" customWidth="1"/>
    <col min="117" max="16384" width="9" style="257" hidden="1"/>
  </cols>
  <sheetData>
    <row r="1" spans="2:116">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row r="3" spans="2:116"/>
    <row r="4" spans="2:116">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row r="7" spans="2:116"/>
    <row r="8" spans="2:116"/>
    <row r="9" spans="2:116"/>
    <row r="10" spans="2:116"/>
    <row r="11" spans="2:116"/>
    <row r="12" spans="2:116"/>
    <row r="13" spans="2:116"/>
    <row r="14" spans="2:116"/>
    <row r="15" spans="2:116"/>
    <row r="16" spans="2:116"/>
    <row r="17" spans="9:116"/>
    <row r="18" spans="9:116">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row r="20" spans="9:116"/>
    <row r="21" spans="9:116">
      <c r="DL21" s="257"/>
    </row>
    <row r="22" spans="9:116">
      <c r="DI22" s="257"/>
      <c r="DJ22" s="257"/>
      <c r="DK22" s="257"/>
      <c r="DL22" s="257"/>
    </row>
    <row r="23" spans="9:116">
      <c r="CY23" s="257"/>
      <c r="CZ23" s="257"/>
      <c r="DA23" s="257"/>
      <c r="DB23" s="257"/>
      <c r="DC23" s="257"/>
      <c r="DD23" s="257"/>
      <c r="DE23" s="257"/>
      <c r="DF23" s="257"/>
      <c r="DG23" s="257"/>
      <c r="DH23" s="257"/>
      <c r="DI23" s="257"/>
      <c r="DJ23" s="257"/>
      <c r="DK23" s="257"/>
      <c r="DL23" s="257"/>
    </row>
    <row r="24" spans="9:116"/>
    <row r="25" spans="9:116"/>
    <row r="26" spans="9:116"/>
    <row r="27" spans="9:116"/>
    <row r="28" spans="9:116"/>
    <row r="29" spans="9:116"/>
    <row r="30" spans="9:116"/>
    <row r="31" spans="9:116"/>
    <row r="32" spans="9:116"/>
    <row r="33" spans="15:116"/>
    <row r="34" spans="15:116"/>
    <row r="35" spans="15:116">
      <c r="CZ35" s="257"/>
      <c r="DA35" s="257"/>
      <c r="DB35" s="257"/>
      <c r="DC35" s="257"/>
      <c r="DD35" s="257"/>
      <c r="DE35" s="257"/>
      <c r="DF35" s="257"/>
      <c r="DG35" s="257"/>
      <c r="DH35" s="257"/>
      <c r="DI35" s="257"/>
      <c r="DJ35" s="257"/>
      <c r="DK35" s="257"/>
      <c r="DL35" s="257"/>
    </row>
    <row r="36" spans="15:116"/>
    <row r="37" spans="15:116">
      <c r="DL37" s="257"/>
    </row>
    <row r="38" spans="15:116">
      <c r="DI38" s="257"/>
      <c r="DJ38" s="257"/>
      <c r="DK38" s="257"/>
      <c r="DL38" s="257"/>
    </row>
    <row r="39" spans="15:116"/>
    <row r="40" spans="15:116"/>
    <row r="41" spans="15:116"/>
    <row r="42" spans="15:116"/>
    <row r="43" spans="15:116">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c r="DL44" s="257"/>
    </row>
    <row r="45" spans="15:116"/>
    <row r="46" spans="15:116">
      <c r="DA46" s="257"/>
      <c r="DB46" s="257"/>
      <c r="DC46" s="257"/>
      <c r="DD46" s="257"/>
      <c r="DE46" s="257"/>
      <c r="DF46" s="257"/>
      <c r="DG46" s="257"/>
      <c r="DH46" s="257"/>
      <c r="DI46" s="257"/>
      <c r="DJ46" s="257"/>
      <c r="DK46" s="257"/>
      <c r="DL46" s="257"/>
    </row>
    <row r="47" spans="15:116"/>
    <row r="48" spans="15:116"/>
    <row r="49" spans="104:116"/>
    <row r="50" spans="104:116">
      <c r="CZ50" s="257"/>
      <c r="DA50" s="257"/>
      <c r="DB50" s="257"/>
      <c r="DC50" s="257"/>
      <c r="DD50" s="257"/>
      <c r="DE50" s="257"/>
      <c r="DF50" s="257"/>
      <c r="DG50" s="257"/>
      <c r="DH50" s="257"/>
      <c r="DI50" s="257"/>
      <c r="DJ50" s="257"/>
      <c r="DK50" s="257"/>
      <c r="DL50" s="257"/>
    </row>
    <row r="51" spans="104:116"/>
    <row r="52" spans="104:116"/>
    <row r="53" spans="104:116">
      <c r="DL53" s="257"/>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7"/>
      <c r="DD67" s="257"/>
      <c r="DE67" s="257"/>
      <c r="DF67" s="257"/>
      <c r="DG67" s="257"/>
      <c r="DH67" s="257"/>
      <c r="DI67" s="257"/>
      <c r="DJ67" s="257"/>
      <c r="DK67" s="257"/>
      <c r="DL67" s="257"/>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REV6Js5xtAwOnF2HxwSjoXooTZIxvnYI9M70VUHI+VdB02UVEG8ltQv589QddAjlBhLR92swDskSru6/GIwSQ==" saltValue="ueSpxV5bHVhW/uqOwPRl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c r="AS1" s="260"/>
      <c r="AT1" s="260"/>
    </row>
    <row r="2" spans="1:46">
      <c r="AS2" s="260"/>
      <c r="AT2" s="260"/>
    </row>
    <row r="3" spans="1:46">
      <c r="AS3" s="260"/>
      <c r="AT3" s="260"/>
    </row>
    <row r="4" spans="1:46">
      <c r="AS4" s="260"/>
      <c r="AT4" s="260"/>
    </row>
    <row r="5" spans="1:46" ht="17.25">
      <c r="A5" s="261" t="s">
        <v>510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511</v>
      </c>
      <c r="AL6" s="265"/>
      <c r="AM6" s="265"/>
      <c r="AN6" s="265"/>
      <c r="AO6" s="260"/>
      <c r="AP6" s="260"/>
      <c r="AQ6" s="260"/>
      <c r="AR6" s="260"/>
    </row>
    <row r="7" spans="1:46" ht="13.5" customHeight="1">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33" t="s">
        <v>512</v>
      </c>
      <c r="AP7" s="270"/>
      <c r="AQ7" s="271" t="s">
        <v>513</v>
      </c>
      <c r="AR7" s="272"/>
    </row>
    <row r="8" spans="1:46">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34"/>
      <c r="AP8" s="276" t="s">
        <v>514</v>
      </c>
      <c r="AQ8" s="277" t="s">
        <v>515</v>
      </c>
      <c r="AR8" s="278" t="s">
        <v>516</v>
      </c>
    </row>
    <row r="9" spans="1:46">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5" t="s">
        <v>517</v>
      </c>
      <c r="AL9" s="1136"/>
      <c r="AM9" s="1136"/>
      <c r="AN9" s="1137"/>
      <c r="AO9" s="279">
        <v>3845460</v>
      </c>
      <c r="AP9" s="279">
        <v>58305</v>
      </c>
      <c r="AQ9" s="280">
        <v>65316</v>
      </c>
      <c r="AR9" s="281">
        <v>-10.7</v>
      </c>
    </row>
    <row r="10" spans="1:46" ht="13.5" customHeight="1">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5" t="s">
        <v>518</v>
      </c>
      <c r="AL10" s="1136"/>
      <c r="AM10" s="1136"/>
      <c r="AN10" s="1137"/>
      <c r="AO10" s="282">
        <v>80971</v>
      </c>
      <c r="AP10" s="282">
        <v>1228</v>
      </c>
      <c r="AQ10" s="283">
        <v>6075</v>
      </c>
      <c r="AR10" s="284">
        <v>-79.8</v>
      </c>
    </row>
    <row r="11" spans="1:46" ht="13.5" customHeight="1">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5" t="s">
        <v>519</v>
      </c>
      <c r="AL11" s="1136"/>
      <c r="AM11" s="1136"/>
      <c r="AN11" s="1137"/>
      <c r="AO11" s="282">
        <v>13054</v>
      </c>
      <c r="AP11" s="282">
        <v>198</v>
      </c>
      <c r="AQ11" s="283">
        <v>1232</v>
      </c>
      <c r="AR11" s="284">
        <v>-83.9</v>
      </c>
    </row>
    <row r="12" spans="1:46" ht="13.5" customHeight="1">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5" t="s">
        <v>520</v>
      </c>
      <c r="AL12" s="1136"/>
      <c r="AM12" s="1136"/>
      <c r="AN12" s="1137"/>
      <c r="AO12" s="282" t="s">
        <v>521</v>
      </c>
      <c r="AP12" s="282" t="s">
        <v>521</v>
      </c>
      <c r="AQ12" s="283">
        <v>18</v>
      </c>
      <c r="AR12" s="284" t="s">
        <v>521</v>
      </c>
    </row>
    <row r="13" spans="1:46" ht="13.5" customHeight="1">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5" t="s">
        <v>522</v>
      </c>
      <c r="AL13" s="1136"/>
      <c r="AM13" s="1136"/>
      <c r="AN13" s="1137"/>
      <c r="AO13" s="282">
        <v>212344</v>
      </c>
      <c r="AP13" s="282">
        <v>3220</v>
      </c>
      <c r="AQ13" s="283">
        <v>2791</v>
      </c>
      <c r="AR13" s="284">
        <v>15.4</v>
      </c>
    </row>
    <row r="14" spans="1:46" ht="13.5" customHeight="1">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5" t="s">
        <v>523</v>
      </c>
      <c r="AL14" s="1136"/>
      <c r="AM14" s="1136"/>
      <c r="AN14" s="1137"/>
      <c r="AO14" s="282">
        <v>133985</v>
      </c>
      <c r="AP14" s="282">
        <v>2031</v>
      </c>
      <c r="AQ14" s="283">
        <v>1364</v>
      </c>
      <c r="AR14" s="284">
        <v>48.9</v>
      </c>
    </row>
    <row r="15" spans="1:46" ht="13.5" customHeight="1">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8" t="s">
        <v>524</v>
      </c>
      <c r="AL15" s="1139"/>
      <c r="AM15" s="1139"/>
      <c r="AN15" s="1140"/>
      <c r="AO15" s="282">
        <v>-323532</v>
      </c>
      <c r="AP15" s="282">
        <v>-4905</v>
      </c>
      <c r="AQ15" s="283">
        <v>-4006</v>
      </c>
      <c r="AR15" s="284">
        <v>22.4</v>
      </c>
    </row>
    <row r="16" spans="1:46">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8" t="s">
        <v>190</v>
      </c>
      <c r="AL16" s="1139"/>
      <c r="AM16" s="1139"/>
      <c r="AN16" s="1140"/>
      <c r="AO16" s="282">
        <v>3962282</v>
      </c>
      <c r="AP16" s="282">
        <v>60076</v>
      </c>
      <c r="AQ16" s="283">
        <v>72790</v>
      </c>
      <c r="AR16" s="284">
        <v>-17.5</v>
      </c>
    </row>
    <row r="17" spans="1:46">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525</v>
      </c>
      <c r="AL19" s="260"/>
      <c r="AM19" s="260"/>
      <c r="AN19" s="260"/>
      <c r="AO19" s="260"/>
      <c r="AP19" s="260"/>
      <c r="AQ19" s="260"/>
      <c r="AR19" s="260"/>
    </row>
    <row r="20" spans="1:46">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526</v>
      </c>
      <c r="AP20" s="291" t="s">
        <v>527</v>
      </c>
      <c r="AQ20" s="292" t="s">
        <v>528</v>
      </c>
      <c r="AR20" s="293"/>
    </row>
    <row r="21" spans="1:46" s="299" customFormat="1">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41" t="s">
        <v>529</v>
      </c>
      <c r="AL21" s="1142"/>
      <c r="AM21" s="1142"/>
      <c r="AN21" s="1143"/>
      <c r="AO21" s="295">
        <v>6.46</v>
      </c>
      <c r="AP21" s="296">
        <v>6.54</v>
      </c>
      <c r="AQ21" s="297">
        <v>-0.08</v>
      </c>
      <c r="AR21" s="265"/>
      <c r="AS21" s="298"/>
      <c r="AT21" s="294"/>
    </row>
    <row r="22" spans="1:46" s="299" customFormat="1">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41" t="s">
        <v>530</v>
      </c>
      <c r="AL22" s="1142"/>
      <c r="AM22" s="1142"/>
      <c r="AN22" s="1143"/>
      <c r="AO22" s="300">
        <v>97.4</v>
      </c>
      <c r="AP22" s="301">
        <v>98.3</v>
      </c>
      <c r="AQ22" s="302">
        <v>-0.9</v>
      </c>
      <c r="AR22" s="286"/>
      <c r="AS22" s="298"/>
      <c r="AT22" s="294"/>
    </row>
    <row r="23" spans="1:46" s="299" customFormat="1">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c r="A26" s="1132" t="s">
        <v>531</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5"/>
    </row>
    <row r="27" spans="1:46">
      <c r="A27" s="307"/>
      <c r="AO27" s="260"/>
      <c r="AP27" s="260"/>
      <c r="AQ27" s="260"/>
      <c r="AR27" s="260"/>
      <c r="AS27" s="260"/>
      <c r="AT27" s="260"/>
    </row>
    <row r="28" spans="1:46" ht="17.25">
      <c r="A28" s="261" t="s">
        <v>532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533</v>
      </c>
      <c r="AL29" s="265"/>
      <c r="AM29" s="265"/>
      <c r="AN29" s="265"/>
      <c r="AO29" s="260"/>
      <c r="AP29" s="260"/>
      <c r="AQ29" s="260"/>
      <c r="AR29" s="260"/>
      <c r="AS29" s="309"/>
    </row>
    <row r="30" spans="1:46" ht="13.5" customHeight="1">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33" t="s">
        <v>512</v>
      </c>
      <c r="AP30" s="270"/>
      <c r="AQ30" s="271" t="s">
        <v>513</v>
      </c>
      <c r="AR30" s="272"/>
    </row>
    <row r="31" spans="1:46">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34"/>
      <c r="AP31" s="276" t="s">
        <v>514</v>
      </c>
      <c r="AQ31" s="277" t="s">
        <v>515</v>
      </c>
      <c r="AR31" s="278" t="s">
        <v>516</v>
      </c>
    </row>
    <row r="32" spans="1:46" ht="27" customHeight="1">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49" t="s">
        <v>534</v>
      </c>
      <c r="AL32" s="1150"/>
      <c r="AM32" s="1150"/>
      <c r="AN32" s="1151"/>
      <c r="AO32" s="310">
        <v>2158096</v>
      </c>
      <c r="AP32" s="310">
        <v>32721</v>
      </c>
      <c r="AQ32" s="311">
        <v>35011</v>
      </c>
      <c r="AR32" s="312">
        <v>-6.5</v>
      </c>
    </row>
    <row r="33" spans="1:46" ht="13.5" customHeight="1">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49" t="s">
        <v>535</v>
      </c>
      <c r="AL33" s="1150"/>
      <c r="AM33" s="1150"/>
      <c r="AN33" s="1151"/>
      <c r="AO33" s="310" t="s">
        <v>521</v>
      </c>
      <c r="AP33" s="310" t="s">
        <v>521</v>
      </c>
      <c r="AQ33" s="311" t="s">
        <v>521</v>
      </c>
      <c r="AR33" s="312" t="s">
        <v>521</v>
      </c>
    </row>
    <row r="34" spans="1:46" ht="27" customHeight="1">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49" t="s">
        <v>536</v>
      </c>
      <c r="AL34" s="1150"/>
      <c r="AM34" s="1150"/>
      <c r="AN34" s="1151"/>
      <c r="AO34" s="310" t="s">
        <v>521</v>
      </c>
      <c r="AP34" s="310" t="s">
        <v>521</v>
      </c>
      <c r="AQ34" s="311">
        <v>4</v>
      </c>
      <c r="AR34" s="312" t="s">
        <v>521</v>
      </c>
    </row>
    <row r="35" spans="1:46" ht="27" customHeight="1">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49" t="s">
        <v>537</v>
      </c>
      <c r="AL35" s="1150"/>
      <c r="AM35" s="1150"/>
      <c r="AN35" s="1151"/>
      <c r="AO35" s="310">
        <v>255123</v>
      </c>
      <c r="AP35" s="310">
        <v>3868</v>
      </c>
      <c r="AQ35" s="311">
        <v>8351</v>
      </c>
      <c r="AR35" s="312">
        <v>-53.7</v>
      </c>
    </row>
    <row r="36" spans="1:46" ht="27" customHeight="1">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49" t="s">
        <v>538</v>
      </c>
      <c r="AL36" s="1150"/>
      <c r="AM36" s="1150"/>
      <c r="AN36" s="1151"/>
      <c r="AO36" s="310">
        <v>109811</v>
      </c>
      <c r="AP36" s="310">
        <v>1665</v>
      </c>
      <c r="AQ36" s="311">
        <v>1645</v>
      </c>
      <c r="AR36" s="312">
        <v>1.2</v>
      </c>
    </row>
    <row r="37" spans="1:46" ht="13.5" customHeight="1">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49" t="s">
        <v>539</v>
      </c>
      <c r="AL37" s="1150"/>
      <c r="AM37" s="1150"/>
      <c r="AN37" s="1151"/>
      <c r="AO37" s="310" t="s">
        <v>521</v>
      </c>
      <c r="AP37" s="310" t="s">
        <v>521</v>
      </c>
      <c r="AQ37" s="311">
        <v>1050</v>
      </c>
      <c r="AR37" s="312" t="s">
        <v>521</v>
      </c>
    </row>
    <row r="38" spans="1:46" ht="27" customHeight="1">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52" t="s">
        <v>540</v>
      </c>
      <c r="AL38" s="1153"/>
      <c r="AM38" s="1153"/>
      <c r="AN38" s="1154"/>
      <c r="AO38" s="313">
        <v>704</v>
      </c>
      <c r="AP38" s="313">
        <v>11</v>
      </c>
      <c r="AQ38" s="314">
        <v>1</v>
      </c>
      <c r="AR38" s="302">
        <v>1000</v>
      </c>
      <c r="AS38" s="309"/>
    </row>
    <row r="39" spans="1:46">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52" t="s">
        <v>541</v>
      </c>
      <c r="AL39" s="1153"/>
      <c r="AM39" s="1153"/>
      <c r="AN39" s="1154"/>
      <c r="AO39" s="310">
        <v>-173281</v>
      </c>
      <c r="AP39" s="310">
        <v>-2627</v>
      </c>
      <c r="AQ39" s="311">
        <v>-5851</v>
      </c>
      <c r="AR39" s="312">
        <v>-55.1</v>
      </c>
      <c r="AS39" s="309"/>
    </row>
    <row r="40" spans="1:46" ht="27" customHeight="1">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49" t="s">
        <v>542</v>
      </c>
      <c r="AL40" s="1150"/>
      <c r="AM40" s="1150"/>
      <c r="AN40" s="1151"/>
      <c r="AO40" s="310">
        <v>-1309641</v>
      </c>
      <c r="AP40" s="310">
        <v>-19857</v>
      </c>
      <c r="AQ40" s="311">
        <v>-27858</v>
      </c>
      <c r="AR40" s="312">
        <v>-28.7</v>
      </c>
      <c r="AS40" s="309"/>
    </row>
    <row r="41" spans="1:46">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55" t="s">
        <v>304</v>
      </c>
      <c r="AL41" s="1156"/>
      <c r="AM41" s="1156"/>
      <c r="AN41" s="1157"/>
      <c r="AO41" s="310">
        <v>1040812</v>
      </c>
      <c r="AP41" s="310">
        <v>15781</v>
      </c>
      <c r="AQ41" s="311">
        <v>12351</v>
      </c>
      <c r="AR41" s="312">
        <v>27.8</v>
      </c>
      <c r="AS41" s="309"/>
    </row>
    <row r="42" spans="1:46">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543</v>
      </c>
      <c r="AL42" s="260"/>
      <c r="AM42" s="260"/>
      <c r="AN42" s="260"/>
      <c r="AO42" s="260"/>
      <c r="AP42" s="260"/>
      <c r="AQ42" s="286"/>
      <c r="AR42" s="286"/>
      <c r="AS42" s="309"/>
    </row>
    <row r="43" spans="1:46">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c r="A47" s="319" t="s">
        <v>544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545</v>
      </c>
      <c r="AL48" s="320"/>
      <c r="AM48" s="320"/>
      <c r="AN48" s="320"/>
      <c r="AO48" s="320"/>
      <c r="AP48" s="320"/>
      <c r="AQ48" s="321"/>
      <c r="AR48" s="320"/>
    </row>
    <row r="49" spans="1:44" ht="13.5" customHeight="1">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44" t="s">
        <v>512</v>
      </c>
      <c r="AN49" s="1146" t="s">
        <v>546</v>
      </c>
      <c r="AO49" s="1147"/>
      <c r="AP49" s="1147"/>
      <c r="AQ49" s="1147"/>
      <c r="AR49" s="1148"/>
    </row>
    <row r="50" spans="1:44">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45"/>
      <c r="AN50" s="326" t="s">
        <v>547</v>
      </c>
      <c r="AO50" s="327" t="s">
        <v>548</v>
      </c>
      <c r="AP50" s="328" t="s">
        <v>549</v>
      </c>
      <c r="AQ50" s="329" t="s">
        <v>550</v>
      </c>
      <c r="AR50" s="330" t="s">
        <v>551</v>
      </c>
    </row>
    <row r="51" spans="1:44">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552</v>
      </c>
      <c r="AL51" s="323"/>
      <c r="AM51" s="331">
        <v>6703763</v>
      </c>
      <c r="AN51" s="332">
        <v>104038</v>
      </c>
      <c r="AO51" s="333">
        <v>-7.4</v>
      </c>
      <c r="AP51" s="334">
        <v>69185</v>
      </c>
      <c r="AQ51" s="335">
        <v>-2</v>
      </c>
      <c r="AR51" s="336">
        <v>-5.4</v>
      </c>
    </row>
    <row r="52" spans="1:44">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553</v>
      </c>
      <c r="AM52" s="339">
        <v>3464538</v>
      </c>
      <c r="AN52" s="340">
        <v>53767</v>
      </c>
      <c r="AO52" s="341">
        <v>5.5</v>
      </c>
      <c r="AP52" s="342">
        <v>38519</v>
      </c>
      <c r="AQ52" s="343">
        <v>3</v>
      </c>
      <c r="AR52" s="344">
        <v>2.5</v>
      </c>
    </row>
    <row r="53" spans="1:44">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554</v>
      </c>
      <c r="AL53" s="323"/>
      <c r="AM53" s="331">
        <v>3963874</v>
      </c>
      <c r="AN53" s="332">
        <v>61027</v>
      </c>
      <c r="AO53" s="333">
        <v>-41.3</v>
      </c>
      <c r="AP53" s="334">
        <v>70166</v>
      </c>
      <c r="AQ53" s="335">
        <v>1.4</v>
      </c>
      <c r="AR53" s="336">
        <v>-42.7</v>
      </c>
    </row>
    <row r="54" spans="1:44">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553</v>
      </c>
      <c r="AM54" s="339">
        <v>1302882</v>
      </c>
      <c r="AN54" s="340">
        <v>20059</v>
      </c>
      <c r="AO54" s="341">
        <v>-62.7</v>
      </c>
      <c r="AP54" s="342">
        <v>36115</v>
      </c>
      <c r="AQ54" s="343">
        <v>-6.2</v>
      </c>
      <c r="AR54" s="344">
        <v>-56.5</v>
      </c>
    </row>
    <row r="55" spans="1:44">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555</v>
      </c>
      <c r="AL55" s="323"/>
      <c r="AM55" s="331">
        <v>2780445</v>
      </c>
      <c r="AN55" s="332">
        <v>42278</v>
      </c>
      <c r="AO55" s="333">
        <v>-30.7</v>
      </c>
      <c r="AP55" s="334">
        <v>70329</v>
      </c>
      <c r="AQ55" s="335">
        <v>0.2</v>
      </c>
      <c r="AR55" s="336">
        <v>-30.9</v>
      </c>
    </row>
    <row r="56" spans="1:44">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553</v>
      </c>
      <c r="AM56" s="339">
        <v>761794</v>
      </c>
      <c r="AN56" s="340">
        <v>11583</v>
      </c>
      <c r="AO56" s="341">
        <v>-42.3</v>
      </c>
      <c r="AP56" s="342">
        <v>39403</v>
      </c>
      <c r="AQ56" s="343">
        <v>9.1</v>
      </c>
      <c r="AR56" s="344">
        <v>-51.4</v>
      </c>
    </row>
    <row r="57" spans="1:44">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556</v>
      </c>
      <c r="AL57" s="323"/>
      <c r="AM57" s="331">
        <v>2801625</v>
      </c>
      <c r="AN57" s="332">
        <v>42487</v>
      </c>
      <c r="AO57" s="333">
        <v>0.5</v>
      </c>
      <c r="AP57" s="334">
        <v>45945</v>
      </c>
      <c r="AQ57" s="335">
        <v>-34.700000000000003</v>
      </c>
      <c r="AR57" s="336">
        <v>35.200000000000003</v>
      </c>
    </row>
    <row r="58" spans="1:44">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553</v>
      </c>
      <c r="AM58" s="339">
        <v>583501</v>
      </c>
      <c r="AN58" s="340">
        <v>8849</v>
      </c>
      <c r="AO58" s="341">
        <v>-23.6</v>
      </c>
      <c r="AP58" s="342">
        <v>25180</v>
      </c>
      <c r="AQ58" s="343">
        <v>-36.1</v>
      </c>
      <c r="AR58" s="344">
        <v>12.5</v>
      </c>
    </row>
    <row r="59" spans="1:44">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557</v>
      </c>
      <c r="AL59" s="323"/>
      <c r="AM59" s="331">
        <v>4534780</v>
      </c>
      <c r="AN59" s="332">
        <v>68757</v>
      </c>
      <c r="AO59" s="333">
        <v>61.8</v>
      </c>
      <c r="AP59" s="334">
        <v>44475</v>
      </c>
      <c r="AQ59" s="335">
        <v>-3.2</v>
      </c>
      <c r="AR59" s="336">
        <v>65</v>
      </c>
    </row>
    <row r="60" spans="1:44">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553</v>
      </c>
      <c r="AM60" s="339">
        <v>1198270</v>
      </c>
      <c r="AN60" s="340">
        <v>18168</v>
      </c>
      <c r="AO60" s="341">
        <v>105.3</v>
      </c>
      <c r="AP60" s="342">
        <v>24780</v>
      </c>
      <c r="AQ60" s="343">
        <v>-1.6</v>
      </c>
      <c r="AR60" s="344">
        <v>106.9</v>
      </c>
    </row>
    <row r="61" spans="1:44">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558</v>
      </c>
      <c r="AL61" s="345"/>
      <c r="AM61" s="346">
        <v>4156897</v>
      </c>
      <c r="AN61" s="347">
        <v>63717</v>
      </c>
      <c r="AO61" s="348">
        <v>-3.4</v>
      </c>
      <c r="AP61" s="349">
        <v>60020</v>
      </c>
      <c r="AQ61" s="350">
        <v>-7.7</v>
      </c>
      <c r="AR61" s="336">
        <v>4.3</v>
      </c>
    </row>
    <row r="62" spans="1:44">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553</v>
      </c>
      <c r="AM62" s="339">
        <v>1462197</v>
      </c>
      <c r="AN62" s="340">
        <v>22485</v>
      </c>
      <c r="AO62" s="341">
        <v>-3.6</v>
      </c>
      <c r="AP62" s="342">
        <v>32799</v>
      </c>
      <c r="AQ62" s="343">
        <v>-6.4</v>
      </c>
      <c r="AR62" s="344">
        <v>2.8</v>
      </c>
    </row>
    <row r="63" spans="1:44">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c r="AK67" s="260"/>
      <c r="AL67" s="260"/>
      <c r="AM67" s="260"/>
      <c r="AN67" s="260"/>
      <c r="AO67" s="260"/>
      <c r="AP67" s="260"/>
      <c r="AQ67" s="260"/>
      <c r="AR67" s="260"/>
      <c r="AS67" s="260"/>
      <c r="AT67" s="260"/>
    </row>
    <row r="68" spans="1:46" ht="13.5" hidden="1" customHeight="1">
      <c r="AK68" s="260"/>
      <c r="AL68" s="260"/>
      <c r="AM68" s="260"/>
      <c r="AN68" s="260"/>
      <c r="AO68" s="260"/>
      <c r="AP68" s="260"/>
      <c r="AQ68" s="260"/>
      <c r="AR68" s="260"/>
    </row>
    <row r="69" spans="1:46" ht="13.5" hidden="1" customHeight="1">
      <c r="AK69" s="260"/>
      <c r="AL69" s="260"/>
      <c r="AM69" s="260"/>
      <c r="AN69" s="260"/>
      <c r="AO69" s="260"/>
      <c r="AP69" s="260"/>
      <c r="AQ69" s="260"/>
      <c r="AR69" s="260"/>
    </row>
    <row r="70" spans="1:46" hidden="1">
      <c r="AK70" s="260"/>
      <c r="AL70" s="260"/>
      <c r="AM70" s="260"/>
      <c r="AN70" s="260"/>
      <c r="AO70" s="260"/>
      <c r="AP70" s="260"/>
      <c r="AQ70" s="260"/>
      <c r="AR70" s="260"/>
    </row>
    <row r="71" spans="1:46" hidden="1">
      <c r="AK71" s="260"/>
      <c r="AL71" s="260"/>
      <c r="AM71" s="260"/>
      <c r="AN71" s="260"/>
      <c r="AO71" s="260"/>
      <c r="AP71" s="260"/>
      <c r="AQ71" s="260"/>
      <c r="AR71" s="260"/>
    </row>
    <row r="72" spans="1:46" hidden="1">
      <c r="AK72" s="260"/>
      <c r="AL72" s="260"/>
      <c r="AM72" s="260"/>
      <c r="AN72" s="260"/>
      <c r="AO72" s="260"/>
      <c r="AP72" s="260"/>
      <c r="AQ72" s="260"/>
      <c r="AR72" s="260"/>
    </row>
    <row r="73" spans="1:46" hidden="1">
      <c r="AK73" s="260"/>
      <c r="AL73" s="260"/>
      <c r="AM73" s="260"/>
      <c r="AN73" s="260"/>
      <c r="AO73" s="260"/>
      <c r="AP73" s="260"/>
      <c r="AQ73" s="260"/>
      <c r="AR73" s="260"/>
    </row>
  </sheetData>
  <sheetProtection algorithmName="SHA-512" hashValue="AZfJx0m6d1xdm1Rk03QTTG6S1UHh91y7D+nRX/c/L4A+qZ9rMuZ6XcKJ0d7cKiVhNAszs01N7h+BnFq+Zuywmg==" saltValue="F7+JE+wDAOYj8TYs1qdW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58" customWidth="1"/>
    <col min="126" max="16384" width="9" style="257" hidden="1"/>
  </cols>
  <sheetData>
    <row r="1" spans="2:125" ht="13.5" customHeight="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c r="B2" s="257"/>
      <c r="DG2" s="257"/>
    </row>
    <row r="3" spans="2:12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row r="5" spans="2:125"/>
    <row r="6" spans="2:125"/>
    <row r="7" spans="2:125"/>
    <row r="8" spans="2:125"/>
    <row r="9" spans="2:125">
      <c r="DU9" s="257"/>
    </row>
    <row r="10" spans="2:125"/>
    <row r="11" spans="2:125"/>
    <row r="12" spans="2:125"/>
    <row r="13" spans="2:125"/>
    <row r="14" spans="2:125"/>
    <row r="15" spans="2:125"/>
    <row r="16" spans="2:125"/>
    <row r="17" spans="125:125">
      <c r="DU17" s="257"/>
    </row>
    <row r="18" spans="125:125"/>
    <row r="19" spans="125:125"/>
    <row r="20" spans="125:125">
      <c r="DU20" s="257"/>
    </row>
    <row r="21" spans="125:125">
      <c r="DU21" s="257"/>
    </row>
    <row r="22" spans="125:125"/>
    <row r="23" spans="125:125"/>
    <row r="24" spans="125:125"/>
    <row r="25" spans="125:125"/>
    <row r="26" spans="125:125"/>
    <row r="27" spans="125:125"/>
    <row r="28" spans="125:125">
      <c r="DU28" s="257"/>
    </row>
    <row r="29" spans="125:125"/>
    <row r="30" spans="125:125"/>
    <row r="31" spans="125:125"/>
    <row r="32" spans="125:125"/>
    <row r="33" spans="2:125">
      <c r="B33" s="257"/>
      <c r="G33" s="257"/>
      <c r="I33" s="257"/>
    </row>
    <row r="34" spans="2:125">
      <c r="C34" s="257"/>
      <c r="P34" s="257"/>
      <c r="DE34" s="257"/>
      <c r="DH34" s="257"/>
    </row>
    <row r="35" spans="2:125">
      <c r="D35" s="257"/>
      <c r="E35" s="257"/>
      <c r="DG35" s="257"/>
      <c r="DJ35" s="257"/>
      <c r="DP35" s="257"/>
      <c r="DQ35" s="257"/>
      <c r="DR35" s="257"/>
      <c r="DS35" s="257"/>
      <c r="DT35" s="257"/>
      <c r="DU35" s="257"/>
    </row>
    <row r="36" spans="2:12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c r="DU37" s="257"/>
    </row>
    <row r="38" spans="2:125">
      <c r="DT38" s="257"/>
      <c r="DU38" s="257"/>
    </row>
    <row r="39" spans="2:125"/>
    <row r="40" spans="2:125">
      <c r="DH40" s="257"/>
    </row>
    <row r="41" spans="2:125">
      <c r="DE41" s="257"/>
    </row>
    <row r="42" spans="2:125">
      <c r="DG42" s="257"/>
      <c r="DJ42" s="257"/>
    </row>
    <row r="43" spans="2:12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c r="DU44" s="257"/>
    </row>
    <row r="45" spans="2:125"/>
    <row r="46" spans="2:125"/>
    <row r="47" spans="2:125"/>
    <row r="48" spans="2:125">
      <c r="DT48" s="257"/>
      <c r="DU48" s="257"/>
    </row>
    <row r="49" spans="120:125">
      <c r="DU49" s="257"/>
    </row>
    <row r="50" spans="120:125">
      <c r="DU50" s="257"/>
    </row>
    <row r="51" spans="120:125">
      <c r="DP51" s="257"/>
      <c r="DQ51" s="257"/>
      <c r="DR51" s="257"/>
      <c r="DS51" s="257"/>
      <c r="DT51" s="257"/>
      <c r="DU51" s="257"/>
    </row>
    <row r="52" spans="120:125"/>
    <row r="53" spans="120:125"/>
    <row r="54" spans="120:125">
      <c r="DU54" s="257"/>
    </row>
    <row r="55" spans="120:125"/>
    <row r="56" spans="120:125"/>
    <row r="57" spans="120:125"/>
    <row r="58" spans="120:125">
      <c r="DU58" s="257"/>
    </row>
    <row r="59" spans="120:125"/>
    <row r="60" spans="120:125"/>
    <row r="61" spans="120:125"/>
    <row r="62" spans="120:125"/>
    <row r="63" spans="120:125">
      <c r="DU63" s="257"/>
    </row>
    <row r="64" spans="120:125">
      <c r="DT64" s="257"/>
      <c r="DU64" s="257"/>
    </row>
    <row r="65" spans="123:125"/>
    <row r="66" spans="123:125"/>
    <row r="67" spans="123:125"/>
    <row r="68" spans="123:125"/>
    <row r="69" spans="123:125">
      <c r="DS69" s="257"/>
      <c r="DT69" s="257"/>
      <c r="DU69" s="257"/>
    </row>
    <row r="70" spans="123:125"/>
    <row r="71" spans="123:125"/>
    <row r="72" spans="123:125"/>
    <row r="73" spans="123:125"/>
    <row r="74" spans="123:125"/>
    <row r="75" spans="123:125"/>
    <row r="76" spans="123:125"/>
    <row r="77" spans="123:125"/>
    <row r="78" spans="123:125"/>
    <row r="79" spans="123:125"/>
    <row r="80" spans="123:125"/>
    <row r="81" spans="116:125"/>
    <row r="82" spans="116:125">
      <c r="DL82" s="257"/>
    </row>
    <row r="83" spans="116:125">
      <c r="DM83" s="257"/>
      <c r="DN83" s="257"/>
      <c r="DO83" s="257"/>
      <c r="DP83" s="257"/>
      <c r="DQ83" s="257"/>
      <c r="DR83" s="257"/>
      <c r="DS83" s="257"/>
      <c r="DT83" s="257"/>
      <c r="DU83" s="257"/>
    </row>
    <row r="84" spans="116:125"/>
    <row r="85" spans="116:125"/>
    <row r="86" spans="116:125"/>
    <row r="87" spans="116:125"/>
    <row r="88" spans="116:125">
      <c r="DU88" s="257"/>
    </row>
    <row r="89" spans="116:125"/>
    <row r="90" spans="116:125"/>
    <row r="91" spans="116:125"/>
    <row r="92" spans="116:125" ht="13.5" customHeight="1"/>
    <row r="93" spans="116:125" ht="13.5" customHeight="1"/>
    <row r="94" spans="116:125" ht="13.5" customHeight="1">
      <c r="DS94" s="257"/>
      <c r="DT94" s="257"/>
      <c r="DU94" s="257"/>
    </row>
    <row r="95" spans="116:125" ht="13.5" customHeight="1">
      <c r="DU95" s="257"/>
    </row>
    <row r="96" spans="116:125" ht="13.5" customHeight="1"/>
    <row r="97" spans="124:125" ht="13.5" customHeight="1"/>
    <row r="98" spans="124:125" ht="13.5" customHeight="1"/>
    <row r="99" spans="124:125" ht="13.5" customHeight="1"/>
    <row r="100" spans="124:125" ht="13.5" customHeight="1"/>
    <row r="101" spans="124:125" ht="13.5" customHeight="1">
      <c r="DU101" s="257"/>
    </row>
    <row r="102" spans="124:125" ht="13.5" customHeight="1"/>
    <row r="103" spans="124:125" ht="13.5" customHeight="1"/>
    <row r="104" spans="124:125" ht="13.5" customHeight="1">
      <c r="DT104" s="257"/>
      <c r="DU104" s="25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7" t="s">
        <v>560</v>
      </c>
    </row>
    <row r="120" spans="125:125" ht="13.5" hidden="1" customHeight="1"/>
    <row r="121" spans="125:125" ht="13.5" hidden="1" customHeight="1">
      <c r="DU121" s="257"/>
    </row>
  </sheetData>
  <sheetProtection algorithmName="SHA-512" hashValue="sUeU8lMA+Da8Srm09Y4cVO3W0AbWcTD9lpJh0zdwGIVbyVrhjZ7xmea/D/tbX3B2ExnJ0AO27Q8Y+qsJ0o5JWA==" saltValue="vJNjvhhrgQC6S71ScwpRM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8" customWidth="1"/>
    <col min="126" max="142" width="0" style="257" hidden="1" customWidth="1"/>
    <col min="143" max="16384" width="9" style="257" hidden="1"/>
  </cols>
  <sheetData>
    <row r="1" spans="1:125" ht="13.5" customHeight="1">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c r="B2" s="257"/>
      <c r="T2" s="257"/>
    </row>
    <row r="3" spans="1:12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7"/>
      <c r="G33" s="257"/>
      <c r="I33" s="257"/>
    </row>
    <row r="34" spans="2:125">
      <c r="C34" s="257"/>
      <c r="P34" s="257"/>
      <c r="R34" s="257"/>
      <c r="U34" s="257"/>
    </row>
    <row r="35" spans="2:12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c r="F36" s="257"/>
      <c r="H36" s="257"/>
      <c r="J36" s="257"/>
      <c r="K36" s="257"/>
      <c r="L36" s="257"/>
      <c r="M36" s="257"/>
      <c r="N36" s="257"/>
      <c r="O36" s="257"/>
      <c r="Q36" s="257"/>
      <c r="S36" s="257"/>
      <c r="V36" s="257"/>
    </row>
    <row r="37" spans="2:125"/>
    <row r="38" spans="2:125"/>
    <row r="39" spans="2:125"/>
    <row r="40" spans="2:125">
      <c r="U40" s="257"/>
    </row>
    <row r="41" spans="2:125">
      <c r="R41" s="257"/>
    </row>
    <row r="42" spans="2:12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c r="Q43" s="257"/>
      <c r="S43" s="257"/>
      <c r="V43" s="25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8" t="s">
        <v>561</v>
      </c>
    </row>
  </sheetData>
  <sheetProtection algorithmName="SHA-512" hashValue="C6DFaxVueU+puFCgVkBLsa0Q09VC1/CkpSI3MtjvjMzH08+PJhga1/R+zeSZCtUB19t//cFPHYyAxMmAtRnEgg==" saltValue="qiiiLpSS931Rq3F0AIfD5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58" t="s">
        <v>3</v>
      </c>
      <c r="D47" s="1158"/>
      <c r="E47" s="1159"/>
      <c r="F47" s="11">
        <v>15.15</v>
      </c>
      <c r="G47" s="12">
        <v>13.72</v>
      </c>
      <c r="H47" s="12">
        <v>9.81</v>
      </c>
      <c r="I47" s="12">
        <v>11.29</v>
      </c>
      <c r="J47" s="13">
        <v>20.23</v>
      </c>
    </row>
    <row r="48" spans="2:10" ht="57.75" customHeight="1">
      <c r="B48" s="14"/>
      <c r="C48" s="1160" t="s">
        <v>4</v>
      </c>
      <c r="D48" s="1160"/>
      <c r="E48" s="1161"/>
      <c r="F48" s="15">
        <v>4.66</v>
      </c>
      <c r="G48" s="16">
        <v>3.47</v>
      </c>
      <c r="H48" s="16">
        <v>2.35</v>
      </c>
      <c r="I48" s="16">
        <v>9.08</v>
      </c>
      <c r="J48" s="17">
        <v>1.82</v>
      </c>
    </row>
    <row r="49" spans="2:10" ht="57.75" customHeight="1" thickBot="1">
      <c r="B49" s="18"/>
      <c r="C49" s="1162" t="s">
        <v>5</v>
      </c>
      <c r="D49" s="1162"/>
      <c r="E49" s="1163"/>
      <c r="F49" s="19">
        <v>3.72</v>
      </c>
      <c r="G49" s="20" t="s">
        <v>567</v>
      </c>
      <c r="H49" s="20" t="s">
        <v>568</v>
      </c>
      <c r="I49" s="20">
        <v>8.08</v>
      </c>
      <c r="J49" s="21" t="s">
        <v>569</v>
      </c>
    </row>
    <row r="50" spans="2:10"/>
  </sheetData>
  <sheetProtection algorithmName="SHA-512" hashValue="ODMjC24pJGzXE/I35wndql/P9O2pWpsPChq11jonw2bZXf7RYKXIWA5gJ1DcB0fVkhD/4QudC7kuqAZdcDCziA==" saltValue="CXIHYbr70jJ1Uqc4cvPQ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70" t="s">
        <v>570</v>
      </c>
      <c r="D34" s="1170"/>
      <c r="E34" s="1171"/>
      <c r="F34" s="32">
        <v>11.91</v>
      </c>
      <c r="G34" s="33">
        <v>11.5</v>
      </c>
      <c r="H34" s="33">
        <v>11.23</v>
      </c>
      <c r="I34" s="33">
        <v>11.35</v>
      </c>
      <c r="J34" s="34">
        <v>10.53</v>
      </c>
      <c r="K34" s="22"/>
      <c r="L34" s="22"/>
      <c r="M34" s="22"/>
      <c r="N34" s="22"/>
      <c r="O34" s="22"/>
      <c r="P34" s="22"/>
    </row>
    <row r="35" spans="1:16" ht="39" customHeight="1">
      <c r="A35" s="22"/>
      <c r="B35" s="35"/>
      <c r="C35" s="1164" t="s">
        <v>571</v>
      </c>
      <c r="D35" s="1165"/>
      <c r="E35" s="1166"/>
      <c r="F35" s="36" t="s">
        <v>521</v>
      </c>
      <c r="G35" s="37" t="s">
        <v>521</v>
      </c>
      <c r="H35" s="37" t="s">
        <v>521</v>
      </c>
      <c r="I35" s="37">
        <v>1.87</v>
      </c>
      <c r="J35" s="38">
        <v>1.95</v>
      </c>
      <c r="K35" s="22"/>
      <c r="L35" s="22"/>
      <c r="M35" s="22"/>
      <c r="N35" s="22"/>
      <c r="O35" s="22"/>
      <c r="P35" s="22"/>
    </row>
    <row r="36" spans="1:16" ht="39" customHeight="1">
      <c r="A36" s="22"/>
      <c r="B36" s="35"/>
      <c r="C36" s="1164" t="s">
        <v>572</v>
      </c>
      <c r="D36" s="1165"/>
      <c r="E36" s="1166"/>
      <c r="F36" s="36">
        <v>4.6500000000000004</v>
      </c>
      <c r="G36" s="37">
        <v>3.43</v>
      </c>
      <c r="H36" s="37">
        <v>2.3199999999999998</v>
      </c>
      <c r="I36" s="37">
        <v>9.0299999999999994</v>
      </c>
      <c r="J36" s="38">
        <v>1.77</v>
      </c>
      <c r="K36" s="22"/>
      <c r="L36" s="22"/>
      <c r="M36" s="22"/>
      <c r="N36" s="22"/>
      <c r="O36" s="22"/>
      <c r="P36" s="22"/>
    </row>
    <row r="37" spans="1:16" ht="39" customHeight="1">
      <c r="A37" s="22"/>
      <c r="B37" s="35"/>
      <c r="C37" s="1164" t="s">
        <v>573</v>
      </c>
      <c r="D37" s="1165"/>
      <c r="E37" s="1166"/>
      <c r="F37" s="36">
        <v>0.03</v>
      </c>
      <c r="G37" s="37">
        <v>0.03</v>
      </c>
      <c r="H37" s="37">
        <v>0.02</v>
      </c>
      <c r="I37" s="37">
        <v>0.01</v>
      </c>
      <c r="J37" s="38">
        <v>0.12</v>
      </c>
      <c r="K37" s="22"/>
      <c r="L37" s="22"/>
      <c r="M37" s="22"/>
      <c r="N37" s="22"/>
      <c r="O37" s="22"/>
      <c r="P37" s="22"/>
    </row>
    <row r="38" spans="1:16" ht="39" customHeight="1">
      <c r="A38" s="22"/>
      <c r="B38" s="35"/>
      <c r="C38" s="1164" t="s">
        <v>574</v>
      </c>
      <c r="D38" s="1165"/>
      <c r="E38" s="1166"/>
      <c r="F38" s="36" t="s">
        <v>575</v>
      </c>
      <c r="G38" s="37">
        <v>0.15</v>
      </c>
      <c r="H38" s="37">
        <v>0.24</v>
      </c>
      <c r="I38" s="37">
        <v>0.11</v>
      </c>
      <c r="J38" s="38">
        <v>0.09</v>
      </c>
      <c r="K38" s="22"/>
      <c r="L38" s="22"/>
      <c r="M38" s="22"/>
      <c r="N38" s="22"/>
      <c r="O38" s="22"/>
      <c r="P38" s="22"/>
    </row>
    <row r="39" spans="1:16" ht="39" customHeight="1">
      <c r="A39" s="22"/>
      <c r="B39" s="35"/>
      <c r="C39" s="1164" t="s">
        <v>576</v>
      </c>
      <c r="D39" s="1165"/>
      <c r="E39" s="1166"/>
      <c r="F39" s="36">
        <v>0</v>
      </c>
      <c r="G39" s="37">
        <v>0.03</v>
      </c>
      <c r="H39" s="37">
        <v>0.01</v>
      </c>
      <c r="I39" s="37">
        <v>0.04</v>
      </c>
      <c r="J39" s="38">
        <v>0.04</v>
      </c>
      <c r="K39" s="22"/>
      <c r="L39" s="22"/>
      <c r="M39" s="22"/>
      <c r="N39" s="22"/>
      <c r="O39" s="22"/>
      <c r="P39" s="22"/>
    </row>
    <row r="40" spans="1:16" ht="39" customHeight="1">
      <c r="A40" s="22"/>
      <c r="B40" s="35"/>
      <c r="C40" s="1164" t="s">
        <v>577</v>
      </c>
      <c r="D40" s="1165"/>
      <c r="E40" s="1166"/>
      <c r="F40" s="36">
        <v>0</v>
      </c>
      <c r="G40" s="37">
        <v>0</v>
      </c>
      <c r="H40" s="37">
        <v>0</v>
      </c>
      <c r="I40" s="37">
        <v>0</v>
      </c>
      <c r="J40" s="38">
        <v>0</v>
      </c>
      <c r="K40" s="22"/>
      <c r="L40" s="22"/>
      <c r="M40" s="22"/>
      <c r="N40" s="22"/>
      <c r="O40" s="22"/>
      <c r="P40" s="22"/>
    </row>
    <row r="41" spans="1:16" ht="39" customHeight="1">
      <c r="A41" s="22"/>
      <c r="B41" s="35"/>
      <c r="C41" s="1164"/>
      <c r="D41" s="1165"/>
      <c r="E41" s="1166"/>
      <c r="F41" s="36"/>
      <c r="G41" s="37"/>
      <c r="H41" s="37"/>
      <c r="I41" s="37"/>
      <c r="J41" s="38"/>
      <c r="K41" s="22"/>
      <c r="L41" s="22"/>
      <c r="M41" s="22"/>
      <c r="N41" s="22"/>
      <c r="O41" s="22"/>
      <c r="P41" s="22"/>
    </row>
    <row r="42" spans="1:16" ht="39" customHeight="1">
      <c r="A42" s="22"/>
      <c r="B42" s="39"/>
      <c r="C42" s="1164" t="s">
        <v>578</v>
      </c>
      <c r="D42" s="1165"/>
      <c r="E42" s="1166"/>
      <c r="F42" s="36" t="s">
        <v>521</v>
      </c>
      <c r="G42" s="37" t="s">
        <v>521</v>
      </c>
      <c r="H42" s="37" t="s">
        <v>521</v>
      </c>
      <c r="I42" s="37" t="s">
        <v>521</v>
      </c>
      <c r="J42" s="38" t="s">
        <v>521</v>
      </c>
      <c r="K42" s="22"/>
      <c r="L42" s="22"/>
      <c r="M42" s="22"/>
      <c r="N42" s="22"/>
      <c r="O42" s="22"/>
      <c r="P42" s="22"/>
    </row>
    <row r="43" spans="1:16" ht="39" customHeight="1" thickBot="1">
      <c r="A43" s="22"/>
      <c r="B43" s="40"/>
      <c r="C43" s="1167" t="s">
        <v>579</v>
      </c>
      <c r="D43" s="1168"/>
      <c r="E43" s="1169"/>
      <c r="F43" s="41">
        <v>0.84</v>
      </c>
      <c r="G43" s="42">
        <v>2.11</v>
      </c>
      <c r="H43" s="42">
        <v>1.56</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bRsm0M2d+DVoh07jUB1ZQ7vj2jENPQB4hoq1t7Gw4vpxVxsKa2bUyb1/+uhlxzMrwo/RcRuNp1rlZWcD8CJg==" saltValue="wVWIWwhR86j34GPkSrRZ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72" t="s">
        <v>11</v>
      </c>
      <c r="C45" s="1173"/>
      <c r="D45" s="58"/>
      <c r="E45" s="1178" t="s">
        <v>12</v>
      </c>
      <c r="F45" s="1178"/>
      <c r="G45" s="1178"/>
      <c r="H45" s="1178"/>
      <c r="I45" s="1178"/>
      <c r="J45" s="1179"/>
      <c r="K45" s="59">
        <v>2032</v>
      </c>
      <c r="L45" s="60">
        <v>2074</v>
      </c>
      <c r="M45" s="60">
        <v>1998</v>
      </c>
      <c r="N45" s="60">
        <v>2134</v>
      </c>
      <c r="O45" s="61">
        <v>2158</v>
      </c>
      <c r="P45" s="48"/>
      <c r="Q45" s="48"/>
      <c r="R45" s="48"/>
      <c r="S45" s="48"/>
      <c r="T45" s="48"/>
      <c r="U45" s="48"/>
    </row>
    <row r="46" spans="1:21" ht="30.75" customHeight="1">
      <c r="A46" s="48"/>
      <c r="B46" s="1174"/>
      <c r="C46" s="1175"/>
      <c r="D46" s="62"/>
      <c r="E46" s="1180" t="s">
        <v>13</v>
      </c>
      <c r="F46" s="1180"/>
      <c r="G46" s="1180"/>
      <c r="H46" s="1180"/>
      <c r="I46" s="1180"/>
      <c r="J46" s="1181"/>
      <c r="K46" s="63" t="s">
        <v>521</v>
      </c>
      <c r="L46" s="64" t="s">
        <v>521</v>
      </c>
      <c r="M46" s="64" t="s">
        <v>521</v>
      </c>
      <c r="N46" s="64" t="s">
        <v>521</v>
      </c>
      <c r="O46" s="65" t="s">
        <v>521</v>
      </c>
      <c r="P46" s="48"/>
      <c r="Q46" s="48"/>
      <c r="R46" s="48"/>
      <c r="S46" s="48"/>
      <c r="T46" s="48"/>
      <c r="U46" s="48"/>
    </row>
    <row r="47" spans="1:21" ht="30.75" customHeight="1">
      <c r="A47" s="48"/>
      <c r="B47" s="1174"/>
      <c r="C47" s="1175"/>
      <c r="D47" s="62"/>
      <c r="E47" s="1180" t="s">
        <v>14</v>
      </c>
      <c r="F47" s="1180"/>
      <c r="G47" s="1180"/>
      <c r="H47" s="1180"/>
      <c r="I47" s="1180"/>
      <c r="J47" s="1181"/>
      <c r="K47" s="63" t="s">
        <v>521</v>
      </c>
      <c r="L47" s="64" t="s">
        <v>521</v>
      </c>
      <c r="M47" s="64" t="s">
        <v>521</v>
      </c>
      <c r="N47" s="64" t="s">
        <v>521</v>
      </c>
      <c r="O47" s="65" t="s">
        <v>521</v>
      </c>
      <c r="P47" s="48"/>
      <c r="Q47" s="48"/>
      <c r="R47" s="48"/>
      <c r="S47" s="48"/>
      <c r="T47" s="48"/>
      <c r="U47" s="48"/>
    </row>
    <row r="48" spans="1:21" ht="30.75" customHeight="1">
      <c r="A48" s="48"/>
      <c r="B48" s="1174"/>
      <c r="C48" s="1175"/>
      <c r="D48" s="62"/>
      <c r="E48" s="1180" t="s">
        <v>15</v>
      </c>
      <c r="F48" s="1180"/>
      <c r="G48" s="1180"/>
      <c r="H48" s="1180"/>
      <c r="I48" s="1180"/>
      <c r="J48" s="1181"/>
      <c r="K48" s="63">
        <v>266</v>
      </c>
      <c r="L48" s="64">
        <v>251</v>
      </c>
      <c r="M48" s="64">
        <v>259</v>
      </c>
      <c r="N48" s="64">
        <v>250</v>
      </c>
      <c r="O48" s="65">
        <v>255</v>
      </c>
      <c r="P48" s="48"/>
      <c r="Q48" s="48"/>
      <c r="R48" s="48"/>
      <c r="S48" s="48"/>
      <c r="T48" s="48"/>
      <c r="U48" s="48"/>
    </row>
    <row r="49" spans="1:21" ht="30.75" customHeight="1">
      <c r="A49" s="48"/>
      <c r="B49" s="1174"/>
      <c r="C49" s="1175"/>
      <c r="D49" s="62"/>
      <c r="E49" s="1180" t="s">
        <v>16</v>
      </c>
      <c r="F49" s="1180"/>
      <c r="G49" s="1180"/>
      <c r="H49" s="1180"/>
      <c r="I49" s="1180"/>
      <c r="J49" s="1181"/>
      <c r="K49" s="63">
        <v>65</v>
      </c>
      <c r="L49" s="64">
        <v>75</v>
      </c>
      <c r="M49" s="64">
        <v>91</v>
      </c>
      <c r="N49" s="64">
        <v>109</v>
      </c>
      <c r="O49" s="65">
        <v>110</v>
      </c>
      <c r="P49" s="48"/>
      <c r="Q49" s="48"/>
      <c r="R49" s="48"/>
      <c r="S49" s="48"/>
      <c r="T49" s="48"/>
      <c r="U49" s="48"/>
    </row>
    <row r="50" spans="1:21" ht="30.75" customHeight="1">
      <c r="A50" s="48"/>
      <c r="B50" s="1174"/>
      <c r="C50" s="1175"/>
      <c r="D50" s="62"/>
      <c r="E50" s="1180" t="s">
        <v>17</v>
      </c>
      <c r="F50" s="1180"/>
      <c r="G50" s="1180"/>
      <c r="H50" s="1180"/>
      <c r="I50" s="1180"/>
      <c r="J50" s="1181"/>
      <c r="K50" s="63" t="s">
        <v>521</v>
      </c>
      <c r="L50" s="64" t="s">
        <v>521</v>
      </c>
      <c r="M50" s="64" t="s">
        <v>521</v>
      </c>
      <c r="N50" s="64" t="s">
        <v>521</v>
      </c>
      <c r="O50" s="65" t="s">
        <v>521</v>
      </c>
      <c r="P50" s="48"/>
      <c r="Q50" s="48"/>
      <c r="R50" s="48"/>
      <c r="S50" s="48"/>
      <c r="T50" s="48"/>
      <c r="U50" s="48"/>
    </row>
    <row r="51" spans="1:21" ht="30.75" customHeight="1">
      <c r="A51" s="48"/>
      <c r="B51" s="1176"/>
      <c r="C51" s="1177"/>
      <c r="D51" s="66"/>
      <c r="E51" s="1180" t="s">
        <v>18</v>
      </c>
      <c r="F51" s="1180"/>
      <c r="G51" s="1180"/>
      <c r="H51" s="1180"/>
      <c r="I51" s="1180"/>
      <c r="J51" s="1181"/>
      <c r="K51" s="63">
        <v>1</v>
      </c>
      <c r="L51" s="64">
        <v>2</v>
      </c>
      <c r="M51" s="64">
        <v>1</v>
      </c>
      <c r="N51" s="64">
        <v>1</v>
      </c>
      <c r="O51" s="65">
        <v>1</v>
      </c>
      <c r="P51" s="48"/>
      <c r="Q51" s="48"/>
      <c r="R51" s="48"/>
      <c r="S51" s="48"/>
      <c r="T51" s="48"/>
      <c r="U51" s="48"/>
    </row>
    <row r="52" spans="1:21" ht="30.75" customHeight="1">
      <c r="A52" s="48"/>
      <c r="B52" s="1182" t="s">
        <v>19</v>
      </c>
      <c r="C52" s="1183"/>
      <c r="D52" s="66"/>
      <c r="E52" s="1180" t="s">
        <v>20</v>
      </c>
      <c r="F52" s="1180"/>
      <c r="G52" s="1180"/>
      <c r="H52" s="1180"/>
      <c r="I52" s="1180"/>
      <c r="J52" s="1181"/>
      <c r="K52" s="63">
        <v>1358</v>
      </c>
      <c r="L52" s="64">
        <v>1325</v>
      </c>
      <c r="M52" s="64">
        <v>1412</v>
      </c>
      <c r="N52" s="64">
        <v>1402</v>
      </c>
      <c r="O52" s="65">
        <v>1482</v>
      </c>
      <c r="P52" s="48"/>
      <c r="Q52" s="48"/>
      <c r="R52" s="48"/>
      <c r="S52" s="48"/>
      <c r="T52" s="48"/>
      <c r="U52" s="48"/>
    </row>
    <row r="53" spans="1:21" ht="30.75" customHeight="1" thickBot="1">
      <c r="A53" s="48"/>
      <c r="B53" s="1184" t="s">
        <v>21</v>
      </c>
      <c r="C53" s="1185"/>
      <c r="D53" s="67"/>
      <c r="E53" s="1186" t="s">
        <v>22</v>
      </c>
      <c r="F53" s="1186"/>
      <c r="G53" s="1186"/>
      <c r="H53" s="1186"/>
      <c r="I53" s="1186"/>
      <c r="J53" s="1187"/>
      <c r="K53" s="68">
        <v>1006</v>
      </c>
      <c r="L53" s="69">
        <v>1077</v>
      </c>
      <c r="M53" s="69">
        <v>937</v>
      </c>
      <c r="N53" s="69">
        <v>1092</v>
      </c>
      <c r="O53" s="70">
        <v>1042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c r="B58" s="1188" t="s">
        <v>26</v>
      </c>
      <c r="C58" s="1189"/>
      <c r="D58" s="1194" t="s">
        <v>27</v>
      </c>
      <c r="E58" s="1195"/>
      <c r="F58" s="1195"/>
      <c r="G58" s="1195"/>
      <c r="H58" s="1195"/>
      <c r="I58" s="1195"/>
      <c r="J58" s="1196"/>
      <c r="K58" s="83"/>
      <c r="L58" s="84"/>
      <c r="M58" s="84"/>
      <c r="N58" s="84"/>
      <c r="O58" s="85"/>
    </row>
    <row r="59" spans="1:21" ht="31.5" customHeight="1">
      <c r="B59" s="1190"/>
      <c r="C59" s="1191"/>
      <c r="D59" s="1197" t="s">
        <v>28</v>
      </c>
      <c r="E59" s="1198"/>
      <c r="F59" s="1198"/>
      <c r="G59" s="1198"/>
      <c r="H59" s="1198"/>
      <c r="I59" s="1198"/>
      <c r="J59" s="1199"/>
      <c r="K59" s="86"/>
      <c r="L59" s="87"/>
      <c r="M59" s="87"/>
      <c r="N59" s="87"/>
      <c r="O59" s="88"/>
    </row>
    <row r="60" spans="1:21" ht="31.5" customHeight="1" thickBot="1">
      <c r="B60" s="1192"/>
      <c r="C60" s="1193"/>
      <c r="D60" s="1200" t="s">
        <v>29</v>
      </c>
      <c r="E60" s="1201"/>
      <c r="F60" s="1201"/>
      <c r="G60" s="1201"/>
      <c r="H60" s="1201"/>
      <c r="I60" s="1201"/>
      <c r="J60" s="1202"/>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plcT7gYYqbQcJgABpss1Hgsgm8EIKcrdfSYLw+/0VW184AlSCSpnG9TIiaOyZ7/Sos0wNojtNCdaUsI8L6zA==" saltValue="uJ5eY085udI/kYq1E1+g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562</v>
      </c>
      <c r="J40" s="103" t="s">
        <v>563</v>
      </c>
      <c r="K40" s="103" t="s">
        <v>564</v>
      </c>
      <c r="L40" s="103" t="s">
        <v>565</v>
      </c>
      <c r="M40" s="104" t="s">
        <v>566</v>
      </c>
    </row>
    <row r="41" spans="2:13" ht="27.75" customHeight="1">
      <c r="B41" s="1203" t="s">
        <v>32</v>
      </c>
      <c r="C41" s="1204"/>
      <c r="D41" s="105"/>
      <c r="E41" s="1209" t="s">
        <v>33</v>
      </c>
      <c r="F41" s="1209"/>
      <c r="G41" s="1209"/>
      <c r="H41" s="1210"/>
      <c r="I41" s="353">
        <v>29891</v>
      </c>
      <c r="J41" s="354">
        <v>30285</v>
      </c>
      <c r="K41" s="354">
        <v>30055</v>
      </c>
      <c r="L41" s="354">
        <v>29636</v>
      </c>
      <c r="M41" s="355">
        <v>29546</v>
      </c>
    </row>
    <row r="42" spans="2:13" ht="27.75" customHeight="1">
      <c r="B42" s="1205"/>
      <c r="C42" s="1206"/>
      <c r="D42" s="106"/>
      <c r="E42" s="1211" t="s">
        <v>34</v>
      </c>
      <c r="F42" s="1211"/>
      <c r="G42" s="1211"/>
      <c r="H42" s="1212"/>
      <c r="I42" s="356" t="s">
        <v>521</v>
      </c>
      <c r="J42" s="357" t="s">
        <v>521</v>
      </c>
      <c r="K42" s="357" t="s">
        <v>521</v>
      </c>
      <c r="L42" s="357" t="s">
        <v>521</v>
      </c>
      <c r="M42" s="358" t="s">
        <v>521</v>
      </c>
    </row>
    <row r="43" spans="2:13" ht="27.75" customHeight="1">
      <c r="B43" s="1205"/>
      <c r="C43" s="1206"/>
      <c r="D43" s="106"/>
      <c r="E43" s="1211" t="s">
        <v>35</v>
      </c>
      <c r="F43" s="1211"/>
      <c r="G43" s="1211"/>
      <c r="H43" s="1212"/>
      <c r="I43" s="356">
        <v>2609</v>
      </c>
      <c r="J43" s="357">
        <v>2226</v>
      </c>
      <c r="K43" s="357">
        <v>2242</v>
      </c>
      <c r="L43" s="357">
        <v>2296</v>
      </c>
      <c r="M43" s="358">
        <v>2285</v>
      </c>
    </row>
    <row r="44" spans="2:13" ht="27.75" customHeight="1">
      <c r="B44" s="1205"/>
      <c r="C44" s="1206"/>
      <c r="D44" s="106"/>
      <c r="E44" s="1211" t="s">
        <v>36</v>
      </c>
      <c r="F44" s="1211"/>
      <c r="G44" s="1211"/>
      <c r="H44" s="1212"/>
      <c r="I44" s="356">
        <v>1013</v>
      </c>
      <c r="J44" s="357">
        <v>983</v>
      </c>
      <c r="K44" s="357">
        <v>907</v>
      </c>
      <c r="L44" s="357">
        <v>782</v>
      </c>
      <c r="M44" s="358">
        <v>667</v>
      </c>
    </row>
    <row r="45" spans="2:13" ht="27.75" customHeight="1">
      <c r="B45" s="1205"/>
      <c r="C45" s="1206"/>
      <c r="D45" s="106"/>
      <c r="E45" s="1211" t="s">
        <v>37</v>
      </c>
      <c r="F45" s="1211"/>
      <c r="G45" s="1211"/>
      <c r="H45" s="1212"/>
      <c r="I45" s="356">
        <v>578</v>
      </c>
      <c r="J45" s="357">
        <v>534</v>
      </c>
      <c r="K45" s="357">
        <v>546</v>
      </c>
      <c r="L45" s="357">
        <v>361</v>
      </c>
      <c r="M45" s="358">
        <v>121</v>
      </c>
    </row>
    <row r="46" spans="2:13" ht="27.75" customHeight="1">
      <c r="B46" s="1205"/>
      <c r="C46" s="1206"/>
      <c r="D46" s="107"/>
      <c r="E46" s="1211" t="s">
        <v>38</v>
      </c>
      <c r="F46" s="1211"/>
      <c r="G46" s="1211"/>
      <c r="H46" s="1212"/>
      <c r="I46" s="356" t="s">
        <v>521</v>
      </c>
      <c r="J46" s="357" t="s">
        <v>521</v>
      </c>
      <c r="K46" s="357" t="s">
        <v>521</v>
      </c>
      <c r="L46" s="357" t="s">
        <v>521</v>
      </c>
      <c r="M46" s="358" t="s">
        <v>521</v>
      </c>
    </row>
    <row r="47" spans="2:13" ht="27.75" customHeight="1">
      <c r="B47" s="1205"/>
      <c r="C47" s="1206"/>
      <c r="D47" s="108"/>
      <c r="E47" s="1213" t="s">
        <v>39</v>
      </c>
      <c r="F47" s="1214"/>
      <c r="G47" s="1214"/>
      <c r="H47" s="1215"/>
      <c r="I47" s="356" t="s">
        <v>521</v>
      </c>
      <c r="J47" s="357" t="s">
        <v>521</v>
      </c>
      <c r="K47" s="357" t="s">
        <v>521</v>
      </c>
      <c r="L47" s="357" t="s">
        <v>521</v>
      </c>
      <c r="M47" s="358" t="s">
        <v>521</v>
      </c>
    </row>
    <row r="48" spans="2:13" ht="27.75" customHeight="1">
      <c r="B48" s="1205"/>
      <c r="C48" s="1206"/>
      <c r="D48" s="106"/>
      <c r="E48" s="1211" t="s">
        <v>40</v>
      </c>
      <c r="F48" s="1211"/>
      <c r="G48" s="1211"/>
      <c r="H48" s="1212"/>
      <c r="I48" s="356" t="s">
        <v>521</v>
      </c>
      <c r="J48" s="357" t="s">
        <v>521</v>
      </c>
      <c r="K48" s="357" t="s">
        <v>521</v>
      </c>
      <c r="L48" s="357" t="s">
        <v>521</v>
      </c>
      <c r="M48" s="358" t="s">
        <v>521</v>
      </c>
    </row>
    <row r="49" spans="2:13" ht="27.75" customHeight="1">
      <c r="B49" s="1207"/>
      <c r="C49" s="1208"/>
      <c r="D49" s="106"/>
      <c r="E49" s="1211" t="s">
        <v>41</v>
      </c>
      <c r="F49" s="1211"/>
      <c r="G49" s="1211"/>
      <c r="H49" s="1212"/>
      <c r="I49" s="356" t="s">
        <v>521</v>
      </c>
      <c r="J49" s="357" t="s">
        <v>521</v>
      </c>
      <c r="K49" s="357" t="s">
        <v>521</v>
      </c>
      <c r="L49" s="357" t="s">
        <v>521</v>
      </c>
      <c r="M49" s="358" t="s">
        <v>521</v>
      </c>
    </row>
    <row r="50" spans="2:13" ht="27.75" customHeight="1">
      <c r="B50" s="1216" t="s">
        <v>42</v>
      </c>
      <c r="C50" s="1217"/>
      <c r="D50" s="109"/>
      <c r="E50" s="1211" t="s">
        <v>43</v>
      </c>
      <c r="F50" s="1211"/>
      <c r="G50" s="1211"/>
      <c r="H50" s="1212"/>
      <c r="I50" s="356">
        <v>3317</v>
      </c>
      <c r="J50" s="357">
        <v>4124</v>
      </c>
      <c r="K50" s="357">
        <v>3152</v>
      </c>
      <c r="L50" s="357">
        <v>3027</v>
      </c>
      <c r="M50" s="358">
        <v>4878</v>
      </c>
    </row>
    <row r="51" spans="2:13" ht="27.75" customHeight="1">
      <c r="B51" s="1205"/>
      <c r="C51" s="1206"/>
      <c r="D51" s="106"/>
      <c r="E51" s="1211" t="s">
        <v>44</v>
      </c>
      <c r="F51" s="1211"/>
      <c r="G51" s="1211"/>
      <c r="H51" s="1212"/>
      <c r="I51" s="356">
        <v>2345</v>
      </c>
      <c r="J51" s="357">
        <v>2197</v>
      </c>
      <c r="K51" s="357">
        <v>2046</v>
      </c>
      <c r="L51" s="357">
        <v>1893</v>
      </c>
      <c r="M51" s="358">
        <v>1737</v>
      </c>
    </row>
    <row r="52" spans="2:13" ht="27.75" customHeight="1">
      <c r="B52" s="1207"/>
      <c r="C52" s="1208"/>
      <c r="D52" s="106"/>
      <c r="E52" s="1211" t="s">
        <v>45</v>
      </c>
      <c r="F52" s="1211"/>
      <c r="G52" s="1211"/>
      <c r="H52" s="1212"/>
      <c r="I52" s="356">
        <v>16515</v>
      </c>
      <c r="J52" s="357">
        <v>17535</v>
      </c>
      <c r="K52" s="357">
        <v>17291</v>
      </c>
      <c r="L52" s="357">
        <v>16899</v>
      </c>
      <c r="M52" s="358">
        <v>16129</v>
      </c>
    </row>
    <row r="53" spans="2:13" ht="27.75" customHeight="1" thickBot="1">
      <c r="B53" s="1218" t="s">
        <v>46</v>
      </c>
      <c r="C53" s="1219"/>
      <c r="D53" s="110"/>
      <c r="E53" s="1220" t="s">
        <v>47</v>
      </c>
      <c r="F53" s="1220"/>
      <c r="G53" s="1220"/>
      <c r="H53" s="1221"/>
      <c r="I53" s="359">
        <v>11914</v>
      </c>
      <c r="J53" s="360">
        <v>10172</v>
      </c>
      <c r="K53" s="360">
        <v>11261</v>
      </c>
      <c r="L53" s="360">
        <v>11256</v>
      </c>
      <c r="M53" s="361">
        <v>9876</v>
      </c>
    </row>
    <row r="54" spans="2:13" ht="27.75" customHeight="1">
      <c r="B54" s="111" t="s">
        <v>48</v>
      </c>
      <c r="C54" s="112"/>
      <c r="D54" s="112"/>
      <c r="E54" s="113"/>
      <c r="F54" s="113"/>
      <c r="G54" s="113"/>
      <c r="H54" s="113"/>
      <c r="I54" s="114"/>
      <c r="J54" s="114"/>
      <c r="K54" s="114"/>
      <c r="L54" s="114"/>
      <c r="M54" s="114"/>
    </row>
    <row r="55" spans="2:13"/>
  </sheetData>
  <sheetProtection algorithmName="SHA-512" hashValue="2zKcE0/ccseMUG+nQPjYrZ3BveTDABE27QrKKyjPvqPLEbExi79pJAo310ruFJ2tOwEu91vMOef8/Oz4L/6fzA==" saltValue="u4DToPc4yAGNjSqOYesJ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564</v>
      </c>
      <c r="G54" s="119" t="s">
        <v>565</v>
      </c>
      <c r="H54" s="120" t="s">
        <v>566</v>
      </c>
    </row>
    <row r="55" spans="2:8" ht="52.5" customHeight="1">
      <c r="B55" s="121"/>
      <c r="C55" s="1227" t="s">
        <v>50</v>
      </c>
      <c r="D55" s="1227"/>
      <c r="E55" s="1228"/>
      <c r="F55" s="122">
        <v>1201</v>
      </c>
      <c r="G55" s="122">
        <v>1505</v>
      </c>
      <c r="H55" s="123">
        <v>2706</v>
      </c>
    </row>
    <row r="56" spans="2:8" ht="52.5" customHeight="1">
      <c r="B56" s="124"/>
      <c r="C56" s="1229" t="s">
        <v>51</v>
      </c>
      <c r="D56" s="1229"/>
      <c r="E56" s="1230"/>
      <c r="F56" s="125">
        <v>572</v>
      </c>
      <c r="G56" s="125">
        <v>717</v>
      </c>
      <c r="H56" s="126">
        <v>727</v>
      </c>
    </row>
    <row r="57" spans="2:8" ht="53.25" customHeight="1">
      <c r="B57" s="124"/>
      <c r="C57" s="1231" t="s">
        <v>52</v>
      </c>
      <c r="D57" s="1231"/>
      <c r="E57" s="1232"/>
      <c r="F57" s="127">
        <v>1507</v>
      </c>
      <c r="G57" s="127">
        <v>1405</v>
      </c>
      <c r="H57" s="128">
        <v>1689</v>
      </c>
    </row>
    <row r="58" spans="2:8" ht="45.75" customHeight="1">
      <c r="B58" s="129"/>
      <c r="C58" s="1222" t="s">
        <v>586</v>
      </c>
      <c r="D58" s="1223"/>
      <c r="E58" s="1224"/>
      <c r="F58" s="130">
        <v>634</v>
      </c>
      <c r="G58" s="130">
        <v>348</v>
      </c>
      <c r="H58" s="131">
        <v>573</v>
      </c>
    </row>
    <row r="59" spans="2:8" ht="45.75" customHeight="1">
      <c r="B59" s="129"/>
      <c r="C59" s="1222" t="s">
        <v>587</v>
      </c>
      <c r="D59" s="1223"/>
      <c r="E59" s="1224"/>
      <c r="F59" s="130" t="s">
        <v>590</v>
      </c>
      <c r="G59" s="130">
        <v>305</v>
      </c>
      <c r="H59" s="131">
        <v>373</v>
      </c>
    </row>
    <row r="60" spans="2:8" ht="45.75" customHeight="1">
      <c r="B60" s="129"/>
      <c r="C60" s="1222" t="s">
        <v>588</v>
      </c>
      <c r="D60" s="1223"/>
      <c r="E60" s="1224"/>
      <c r="F60" s="130">
        <v>329</v>
      </c>
      <c r="G60" s="130">
        <v>310</v>
      </c>
      <c r="H60" s="131">
        <v>275</v>
      </c>
    </row>
    <row r="61" spans="2:8" ht="45.75" customHeight="1">
      <c r="B61" s="129"/>
      <c r="C61" s="1222" t="s">
        <v>591</v>
      </c>
      <c r="D61" s="1223"/>
      <c r="E61" s="1224"/>
      <c r="F61" s="130">
        <v>268</v>
      </c>
      <c r="G61" s="130">
        <v>268</v>
      </c>
      <c r="H61" s="131">
        <v>269</v>
      </c>
    </row>
    <row r="62" spans="2:8" ht="45.75" customHeight="1" thickBot="1">
      <c r="B62" s="132"/>
      <c r="C62" s="1222" t="s">
        <v>589</v>
      </c>
      <c r="D62" s="1223"/>
      <c r="E62" s="1224"/>
      <c r="F62" s="130">
        <v>179</v>
      </c>
      <c r="G62" s="130">
        <v>46</v>
      </c>
      <c r="H62" s="131">
        <v>100</v>
      </c>
    </row>
    <row r="63" spans="2:8" ht="52.5" customHeight="1" thickBot="1">
      <c r="B63" s="133"/>
      <c r="C63" s="1225" t="s">
        <v>53</v>
      </c>
      <c r="D63" s="1225"/>
      <c r="E63" s="1226"/>
      <c r="F63" s="134">
        <v>3279</v>
      </c>
      <c r="G63" s="134">
        <v>3627</v>
      </c>
      <c r="H63" s="135">
        <v>5122</v>
      </c>
    </row>
    <row r="64" spans="2:8"/>
  </sheetData>
  <sheetProtection algorithmName="SHA-512" hashValue="rPRInDY9H79lnj0RdQ0Y16lx/Fclz+licegNXjOoQswapWo/mqJxJAuSfPjN6UR6X8tXbJSdJp7Wr0SiBilL1Q==" saltValue="2JLFv3NxsrWOeP+rARGn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EB69-76D1-4981-B3A7-66D9EE2028BB}">
  <sheetPr>
    <pageSetUpPr fitToPage="1"/>
  </sheetPr>
  <dimension ref="A1:DE85"/>
  <sheetViews>
    <sheetView showGridLines="0" zoomScaleNormal="100" zoomScaleSheetLayoutView="55" workbookViewId="0">
      <selection activeCell="BU62" sqref="BU62"/>
    </sheetView>
  </sheetViews>
  <sheetFormatPr defaultColWidth="0" defaultRowHeight="13.5" customHeight="1" zeroHeight="1"/>
  <cols>
    <col min="1" max="1" width="6.375" style="1235" customWidth="1"/>
    <col min="2" max="107" width="2.5" style="1235" customWidth="1"/>
    <col min="108" max="108" width="6.125" style="1242" customWidth="1"/>
    <col min="109" max="109" width="5.875" style="1241" customWidth="1"/>
    <col min="110" max="16384" width="8.625" style="1235" hidden="1"/>
  </cols>
  <sheetData>
    <row r="1" spans="1:109" ht="42.75" customHeight="1">
      <c r="A1" s="1233"/>
      <c r="B1" s="1234"/>
      <c r="DD1" s="1235"/>
      <c r="DE1" s="1235"/>
    </row>
    <row r="2" spans="1:109" ht="25.5" customHeight="1">
      <c r="A2" s="1236"/>
      <c r="C2" s="1236"/>
      <c r="O2" s="1236"/>
      <c r="P2" s="1236"/>
      <c r="Q2" s="1236"/>
      <c r="R2" s="1236"/>
      <c r="S2" s="1236"/>
      <c r="T2" s="1236"/>
      <c r="U2" s="1236"/>
      <c r="V2" s="1236"/>
      <c r="W2" s="1236"/>
      <c r="X2" s="1236"/>
      <c r="Y2" s="1236"/>
      <c r="Z2" s="1236"/>
      <c r="AA2" s="1236"/>
      <c r="AB2" s="1236"/>
      <c r="AC2" s="1236"/>
      <c r="AD2" s="1236"/>
      <c r="AE2" s="1236"/>
      <c r="AF2" s="1236"/>
      <c r="AG2" s="1236"/>
      <c r="AH2" s="1236"/>
      <c r="AI2" s="1236"/>
      <c r="AU2" s="1236"/>
      <c r="BG2" s="1236"/>
      <c r="BS2" s="1236"/>
      <c r="CE2" s="1236"/>
      <c r="CQ2" s="1236"/>
      <c r="DD2" s="1235"/>
      <c r="DE2" s="1235"/>
    </row>
    <row r="3" spans="1:109" ht="25.5" customHeight="1">
      <c r="A3" s="1236"/>
      <c r="C3" s="1236"/>
      <c r="O3" s="1236"/>
      <c r="P3" s="1236"/>
      <c r="Q3" s="1236"/>
      <c r="R3" s="1236"/>
      <c r="S3" s="1236"/>
      <c r="T3" s="1236"/>
      <c r="U3" s="1236"/>
      <c r="V3" s="1236"/>
      <c r="W3" s="1236"/>
      <c r="X3" s="1236"/>
      <c r="Y3" s="1236"/>
      <c r="Z3" s="1236"/>
      <c r="AA3" s="1236"/>
      <c r="AB3" s="1236"/>
      <c r="AC3" s="1236"/>
      <c r="AD3" s="1236"/>
      <c r="AE3" s="1236"/>
      <c r="AF3" s="1236"/>
      <c r="AG3" s="1236"/>
      <c r="AH3" s="1236"/>
      <c r="AI3" s="1236"/>
      <c r="AU3" s="1236"/>
      <c r="BG3" s="1236"/>
      <c r="BS3" s="1236"/>
      <c r="CE3" s="1236"/>
      <c r="CQ3" s="1236"/>
      <c r="DD3" s="1235"/>
      <c r="DE3" s="1235"/>
    </row>
    <row r="4" spans="1:109" s="257" customForma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c r="AF4" s="1236"/>
      <c r="AG4" s="1236"/>
      <c r="AH4" s="1236"/>
      <c r="AI4" s="1236"/>
      <c r="AJ4" s="1236"/>
      <c r="AK4" s="1236"/>
      <c r="AL4" s="1236"/>
      <c r="AM4" s="1236"/>
      <c r="AN4" s="1236"/>
      <c r="AO4" s="1236"/>
      <c r="AP4" s="1236"/>
      <c r="AQ4" s="1236"/>
      <c r="AR4" s="1236"/>
      <c r="AS4" s="1236"/>
      <c r="AT4" s="1236"/>
      <c r="AU4" s="1236"/>
      <c r="AV4" s="1236"/>
      <c r="AW4" s="1236"/>
      <c r="AX4" s="1236"/>
      <c r="AY4" s="1236"/>
      <c r="AZ4" s="1236"/>
      <c r="BA4" s="1236"/>
      <c r="BB4" s="1236"/>
      <c r="BC4" s="1236"/>
      <c r="BD4" s="1236"/>
      <c r="BE4" s="1236"/>
      <c r="BF4" s="1236"/>
      <c r="BG4" s="1236"/>
      <c r="BH4" s="1236"/>
      <c r="BI4" s="1236"/>
      <c r="BJ4" s="1236"/>
      <c r="BK4" s="1236"/>
      <c r="BL4" s="1236"/>
      <c r="BM4" s="1236"/>
      <c r="BN4" s="1236"/>
      <c r="BO4" s="1236"/>
      <c r="BP4" s="1236"/>
      <c r="BQ4" s="1236"/>
      <c r="BR4" s="1236"/>
      <c r="BS4" s="1236"/>
      <c r="BT4" s="1236"/>
      <c r="BU4" s="1236"/>
      <c r="BV4" s="1236"/>
      <c r="BW4" s="1236"/>
      <c r="BX4" s="1236"/>
      <c r="BY4" s="1236"/>
      <c r="BZ4" s="1236"/>
      <c r="CA4" s="1236"/>
      <c r="CB4" s="1236"/>
      <c r="CC4" s="1236"/>
      <c r="CD4" s="1236"/>
      <c r="CE4" s="1236"/>
      <c r="CF4" s="1236"/>
      <c r="CG4" s="1236"/>
      <c r="CH4" s="1236"/>
      <c r="CI4" s="1236"/>
      <c r="CJ4" s="1236"/>
      <c r="CK4" s="1236"/>
      <c r="CL4" s="1236"/>
      <c r="CM4" s="1236"/>
      <c r="CN4" s="1236"/>
      <c r="CO4" s="1236"/>
      <c r="CP4" s="1236"/>
      <c r="CQ4" s="1236"/>
      <c r="CR4" s="1236"/>
      <c r="CS4" s="1236"/>
      <c r="CT4" s="1236"/>
      <c r="CU4" s="1236"/>
      <c r="CV4" s="1236"/>
      <c r="CW4" s="1236"/>
      <c r="CX4" s="1236"/>
      <c r="CY4" s="1236"/>
      <c r="CZ4" s="1236"/>
      <c r="DA4" s="1236"/>
      <c r="DB4" s="1236"/>
      <c r="DC4" s="1236"/>
      <c r="DD4" s="1236"/>
      <c r="DE4" s="1236"/>
    </row>
    <row r="5" spans="1:109" s="257" customFormat="1">
      <c r="A5" s="1236"/>
      <c r="B5" s="1236"/>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1236"/>
      <c r="AK5" s="1236"/>
      <c r="AL5" s="1236"/>
      <c r="AM5" s="1236"/>
      <c r="AN5" s="1236"/>
      <c r="AO5" s="1236"/>
      <c r="AP5" s="1236"/>
      <c r="AQ5" s="1236"/>
      <c r="AR5" s="1236"/>
      <c r="AS5" s="1236"/>
      <c r="AT5" s="1236"/>
      <c r="AU5" s="1236"/>
      <c r="AV5" s="1236"/>
      <c r="AW5" s="1236"/>
      <c r="AX5" s="1236"/>
      <c r="AY5" s="1236"/>
      <c r="AZ5" s="1236"/>
      <c r="BA5" s="1236"/>
      <c r="BB5" s="1236"/>
      <c r="BC5" s="1236"/>
      <c r="BD5" s="1236"/>
      <c r="BE5" s="1236"/>
      <c r="BF5" s="1236"/>
      <c r="BG5" s="1236"/>
      <c r="BH5" s="1236"/>
      <c r="BI5" s="1236"/>
      <c r="BJ5" s="1236"/>
      <c r="BK5" s="1236"/>
      <c r="BL5" s="1236"/>
      <c r="BM5" s="1236"/>
      <c r="BN5" s="1236"/>
      <c r="BO5" s="1236"/>
      <c r="BP5" s="1236"/>
      <c r="BQ5" s="1236"/>
      <c r="BR5" s="1236"/>
      <c r="BS5" s="1236"/>
      <c r="BT5" s="1236"/>
      <c r="BU5" s="1236"/>
      <c r="BV5" s="1236"/>
      <c r="BW5" s="1236"/>
      <c r="BX5" s="1236"/>
      <c r="BY5" s="1236"/>
      <c r="BZ5" s="1236"/>
      <c r="CA5" s="1236"/>
      <c r="CB5" s="1236"/>
      <c r="CC5" s="1236"/>
      <c r="CD5" s="1236"/>
      <c r="CE5" s="1236"/>
      <c r="CF5" s="1236"/>
      <c r="CG5" s="1236"/>
      <c r="CH5" s="1236"/>
      <c r="CI5" s="1236"/>
      <c r="CJ5" s="1236"/>
      <c r="CK5" s="1236"/>
      <c r="CL5" s="1236"/>
      <c r="CM5" s="1236"/>
      <c r="CN5" s="1236"/>
      <c r="CO5" s="1236"/>
      <c r="CP5" s="1236"/>
      <c r="CQ5" s="1236"/>
      <c r="CR5" s="1236"/>
      <c r="CS5" s="1236"/>
      <c r="CT5" s="1236"/>
      <c r="CU5" s="1236"/>
      <c r="CV5" s="1236"/>
      <c r="CW5" s="1236"/>
      <c r="CX5" s="1236"/>
      <c r="CY5" s="1236"/>
      <c r="CZ5" s="1236"/>
      <c r="DA5" s="1236"/>
      <c r="DB5" s="1236"/>
      <c r="DC5" s="1236"/>
      <c r="DD5" s="1236"/>
      <c r="DE5" s="1236"/>
    </row>
    <row r="6" spans="1:109" s="257" customFormat="1">
      <c r="A6" s="1236"/>
      <c r="B6" s="1236"/>
      <c r="C6" s="1236"/>
      <c r="D6" s="1236"/>
      <c r="E6" s="1236"/>
      <c r="F6" s="1236"/>
      <c r="G6" s="1236"/>
      <c r="H6" s="1236"/>
      <c r="I6" s="1236"/>
      <c r="J6" s="1236"/>
      <c r="K6" s="1236"/>
      <c r="L6" s="1236"/>
      <c r="M6" s="1236"/>
      <c r="N6" s="1236"/>
      <c r="O6" s="1236"/>
      <c r="P6" s="1236"/>
      <c r="Q6" s="1236"/>
      <c r="R6" s="1236"/>
      <c r="S6" s="1236"/>
      <c r="T6" s="1236"/>
      <c r="U6" s="1236"/>
      <c r="V6" s="1236"/>
      <c r="W6" s="1236"/>
      <c r="X6" s="1236"/>
      <c r="Y6" s="1236"/>
      <c r="Z6" s="1236"/>
      <c r="AA6" s="1236"/>
      <c r="AB6" s="1236"/>
      <c r="AC6" s="1236"/>
      <c r="AD6" s="1236"/>
      <c r="AE6" s="1236"/>
      <c r="AF6" s="1236"/>
      <c r="AG6" s="1236"/>
      <c r="AH6" s="1236"/>
      <c r="AI6" s="1236"/>
      <c r="AJ6" s="1236"/>
      <c r="AK6" s="1236"/>
      <c r="AL6" s="1236"/>
      <c r="AM6" s="1236"/>
      <c r="AN6" s="1236"/>
      <c r="AO6" s="1236"/>
      <c r="AP6" s="1236"/>
      <c r="AQ6" s="1236"/>
      <c r="AR6" s="1236"/>
      <c r="AS6" s="1236"/>
      <c r="AT6" s="1236"/>
      <c r="AU6" s="1236"/>
      <c r="AV6" s="1236"/>
      <c r="AW6" s="1236"/>
      <c r="AX6" s="1236"/>
      <c r="AY6" s="1236"/>
      <c r="AZ6" s="1236"/>
      <c r="BA6" s="1236"/>
      <c r="BB6" s="1236"/>
      <c r="BC6" s="1236"/>
      <c r="BD6" s="1236"/>
      <c r="BE6" s="1236"/>
      <c r="BF6" s="1236"/>
      <c r="BG6" s="1236"/>
      <c r="BH6" s="1236"/>
      <c r="BI6" s="1236"/>
      <c r="BJ6" s="1236"/>
      <c r="BK6" s="1236"/>
      <c r="BL6" s="1236"/>
      <c r="BM6" s="1236"/>
      <c r="BN6" s="1236"/>
      <c r="BO6" s="1236"/>
      <c r="BP6" s="1236"/>
      <c r="BQ6" s="1236"/>
      <c r="BR6" s="1236"/>
      <c r="BS6" s="1236"/>
      <c r="BT6" s="1236"/>
      <c r="BU6" s="1236"/>
      <c r="BV6" s="1236"/>
      <c r="BW6" s="1236"/>
      <c r="BX6" s="1236"/>
      <c r="BY6" s="1236"/>
      <c r="BZ6" s="1236"/>
      <c r="CA6" s="1236"/>
      <c r="CB6" s="1236"/>
      <c r="CC6" s="1236"/>
      <c r="CD6" s="1236"/>
      <c r="CE6" s="1236"/>
      <c r="CF6" s="1236"/>
      <c r="CG6" s="1236"/>
      <c r="CH6" s="1236"/>
      <c r="CI6" s="1236"/>
      <c r="CJ6" s="1236"/>
      <c r="CK6" s="1236"/>
      <c r="CL6" s="1236"/>
      <c r="CM6" s="1236"/>
      <c r="CN6" s="1236"/>
      <c r="CO6" s="1236"/>
      <c r="CP6" s="1236"/>
      <c r="CQ6" s="1236"/>
      <c r="CR6" s="1236"/>
      <c r="CS6" s="1236"/>
      <c r="CT6" s="1236"/>
      <c r="CU6" s="1236"/>
      <c r="CV6" s="1236"/>
      <c r="CW6" s="1236"/>
      <c r="CX6" s="1236"/>
      <c r="CY6" s="1236"/>
      <c r="CZ6" s="1236"/>
      <c r="DA6" s="1236"/>
      <c r="DB6" s="1236"/>
      <c r="DC6" s="1236"/>
      <c r="DD6" s="1236"/>
      <c r="DE6" s="1236"/>
    </row>
    <row r="7" spans="1:109" s="257" customFormat="1">
      <c r="A7" s="1236"/>
      <c r="B7" s="1236"/>
      <c r="C7" s="1236"/>
      <c r="D7" s="1236"/>
      <c r="E7" s="1236"/>
      <c r="F7" s="1236"/>
      <c r="G7" s="1236"/>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6"/>
      <c r="AH7" s="1236"/>
      <c r="AI7" s="1236"/>
      <c r="AJ7" s="1236"/>
      <c r="AK7" s="1236"/>
      <c r="AL7" s="1236"/>
      <c r="AM7" s="1236"/>
      <c r="AN7" s="1236"/>
      <c r="AO7" s="1236"/>
      <c r="AP7" s="1236"/>
      <c r="AQ7" s="1236"/>
      <c r="AR7" s="1236"/>
      <c r="AS7" s="1236"/>
      <c r="AT7" s="1236"/>
      <c r="AU7" s="1236"/>
      <c r="AV7" s="1236"/>
      <c r="AW7" s="1236"/>
      <c r="AX7" s="1236"/>
      <c r="AY7" s="1236"/>
      <c r="AZ7" s="1236"/>
      <c r="BA7" s="1236"/>
      <c r="BB7" s="1236"/>
      <c r="BC7" s="1236"/>
      <c r="BD7" s="1236"/>
      <c r="BE7" s="1236"/>
      <c r="BF7" s="1236"/>
      <c r="BG7" s="1236"/>
      <c r="BH7" s="1236"/>
      <c r="BI7" s="1236"/>
      <c r="BJ7" s="1236"/>
      <c r="BK7" s="1236"/>
      <c r="BL7" s="1236"/>
      <c r="BM7" s="1236"/>
      <c r="BN7" s="1236"/>
      <c r="BO7" s="1236"/>
      <c r="BP7" s="1236"/>
      <c r="BQ7" s="1236"/>
      <c r="BR7" s="1236"/>
      <c r="BS7" s="1236"/>
      <c r="BT7" s="1236"/>
      <c r="BU7" s="1236"/>
      <c r="BV7" s="1236"/>
      <c r="BW7" s="1236"/>
      <c r="BX7" s="1236"/>
      <c r="BY7" s="1236"/>
      <c r="BZ7" s="1236"/>
      <c r="CA7" s="1236"/>
      <c r="CB7" s="1236"/>
      <c r="CC7" s="1236"/>
      <c r="CD7" s="1236"/>
      <c r="CE7" s="1236"/>
      <c r="CF7" s="1236"/>
      <c r="CG7" s="1236"/>
      <c r="CH7" s="1236"/>
      <c r="CI7" s="1236"/>
      <c r="CJ7" s="1236"/>
      <c r="CK7" s="1236"/>
      <c r="CL7" s="1236"/>
      <c r="CM7" s="1236"/>
      <c r="CN7" s="1236"/>
      <c r="CO7" s="1236"/>
      <c r="CP7" s="1236"/>
      <c r="CQ7" s="1236"/>
      <c r="CR7" s="1236"/>
      <c r="CS7" s="1236"/>
      <c r="CT7" s="1236"/>
      <c r="CU7" s="1236"/>
      <c r="CV7" s="1236"/>
      <c r="CW7" s="1236"/>
      <c r="CX7" s="1236"/>
      <c r="CY7" s="1236"/>
      <c r="CZ7" s="1236"/>
      <c r="DA7" s="1236"/>
      <c r="DB7" s="1236"/>
      <c r="DC7" s="1236"/>
      <c r="DD7" s="1236"/>
      <c r="DE7" s="1236"/>
    </row>
    <row r="8" spans="1:109" s="257" customFormat="1">
      <c r="A8" s="1236"/>
      <c r="B8" s="1236"/>
      <c r="C8" s="1236"/>
      <c r="D8" s="1236"/>
      <c r="E8" s="1236"/>
      <c r="F8" s="1236"/>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6"/>
      <c r="AF8" s="1236"/>
      <c r="AG8" s="1236"/>
      <c r="AH8" s="1236"/>
      <c r="AI8" s="1236"/>
      <c r="AJ8" s="1236"/>
      <c r="AK8" s="1236"/>
      <c r="AL8" s="1236"/>
      <c r="AM8" s="1236"/>
      <c r="AN8" s="1236"/>
      <c r="AO8" s="1236"/>
      <c r="AP8" s="1236"/>
      <c r="AQ8" s="1236"/>
      <c r="AR8" s="1236"/>
      <c r="AS8" s="1236"/>
      <c r="AT8" s="1236"/>
      <c r="AU8" s="1236"/>
      <c r="AV8" s="1236"/>
      <c r="AW8" s="1236"/>
      <c r="AX8" s="1236"/>
      <c r="AY8" s="1236"/>
      <c r="AZ8" s="1236"/>
      <c r="BA8" s="1236"/>
      <c r="BB8" s="1236"/>
      <c r="BC8" s="1236"/>
      <c r="BD8" s="1236"/>
      <c r="BE8" s="1236"/>
      <c r="BF8" s="1236"/>
      <c r="BG8" s="1236"/>
      <c r="BH8" s="1236"/>
      <c r="BI8" s="1236"/>
      <c r="BJ8" s="1236"/>
      <c r="BK8" s="1236"/>
      <c r="BL8" s="1236"/>
      <c r="BM8" s="1236"/>
      <c r="BN8" s="1236"/>
      <c r="BO8" s="1236"/>
      <c r="BP8" s="1236"/>
      <c r="BQ8" s="1236"/>
      <c r="BR8" s="1236"/>
      <c r="BS8" s="1236"/>
      <c r="BT8" s="1236"/>
      <c r="BU8" s="1236"/>
      <c r="BV8" s="1236"/>
      <c r="BW8" s="1236"/>
      <c r="BX8" s="1236"/>
      <c r="BY8" s="1236"/>
      <c r="BZ8" s="1236"/>
      <c r="CA8" s="1236"/>
      <c r="CB8" s="1236"/>
      <c r="CC8" s="1236"/>
      <c r="CD8" s="1236"/>
      <c r="CE8" s="1236"/>
      <c r="CF8" s="1236"/>
      <c r="CG8" s="1236"/>
      <c r="CH8" s="1236"/>
      <c r="CI8" s="1236"/>
      <c r="CJ8" s="1236"/>
      <c r="CK8" s="1236"/>
      <c r="CL8" s="1236"/>
      <c r="CM8" s="1236"/>
      <c r="CN8" s="1236"/>
      <c r="CO8" s="1236"/>
      <c r="CP8" s="1236"/>
      <c r="CQ8" s="1236"/>
      <c r="CR8" s="1236"/>
      <c r="CS8" s="1236"/>
      <c r="CT8" s="1236"/>
      <c r="CU8" s="1236"/>
      <c r="CV8" s="1236"/>
      <c r="CW8" s="1236"/>
      <c r="CX8" s="1236"/>
      <c r="CY8" s="1236"/>
      <c r="CZ8" s="1236"/>
      <c r="DA8" s="1236"/>
      <c r="DB8" s="1236"/>
      <c r="DC8" s="1236"/>
      <c r="DD8" s="1236"/>
      <c r="DE8" s="1236"/>
    </row>
    <row r="9" spans="1:109" s="257" customFormat="1">
      <c r="A9" s="1236"/>
      <c r="B9" s="1236"/>
      <c r="C9" s="1236"/>
      <c r="D9" s="1236"/>
      <c r="E9" s="1236"/>
      <c r="F9" s="1236"/>
      <c r="G9" s="1236"/>
      <c r="H9" s="1236"/>
      <c r="I9" s="1236"/>
      <c r="J9" s="1236"/>
      <c r="K9" s="1236"/>
      <c r="L9" s="1236"/>
      <c r="M9" s="1236"/>
      <c r="N9" s="1236"/>
      <c r="O9" s="1236"/>
      <c r="P9" s="1236"/>
      <c r="Q9" s="1236"/>
      <c r="R9" s="1236"/>
      <c r="S9" s="1236"/>
      <c r="T9" s="1236"/>
      <c r="U9" s="1236"/>
      <c r="V9" s="1236"/>
      <c r="W9" s="1236"/>
      <c r="X9" s="1236"/>
      <c r="Y9" s="1236"/>
      <c r="Z9" s="1236"/>
      <c r="AA9" s="1236"/>
      <c r="AB9" s="1236"/>
      <c r="AC9" s="1236"/>
      <c r="AD9" s="1236"/>
      <c r="AE9" s="1236"/>
      <c r="AF9" s="1236"/>
      <c r="AG9" s="1236"/>
      <c r="AH9" s="1236"/>
      <c r="AI9" s="1236"/>
      <c r="AJ9" s="1236"/>
      <c r="AK9" s="1236"/>
      <c r="AL9" s="1236"/>
      <c r="AM9" s="1236"/>
      <c r="AN9" s="1236"/>
      <c r="AO9" s="1236"/>
      <c r="AP9" s="1236"/>
      <c r="AQ9" s="1236"/>
      <c r="AR9" s="1236"/>
      <c r="AS9" s="1236"/>
      <c r="AT9" s="1236"/>
      <c r="AU9" s="1236"/>
      <c r="AV9" s="1236"/>
      <c r="AW9" s="1236"/>
      <c r="AX9" s="1236"/>
      <c r="AY9" s="1236"/>
      <c r="AZ9" s="1236"/>
      <c r="BA9" s="1236"/>
      <c r="BB9" s="1236"/>
      <c r="BC9" s="1236"/>
      <c r="BD9" s="1236"/>
      <c r="BE9" s="1236"/>
      <c r="BF9" s="1236"/>
      <c r="BG9" s="1236"/>
      <c r="BH9" s="1236"/>
      <c r="BI9" s="1236"/>
      <c r="BJ9" s="1236"/>
      <c r="BK9" s="1236"/>
      <c r="BL9" s="1236"/>
      <c r="BM9" s="1236"/>
      <c r="BN9" s="1236"/>
      <c r="BO9" s="1236"/>
      <c r="BP9" s="1236"/>
      <c r="BQ9" s="1236"/>
      <c r="BR9" s="1236"/>
      <c r="BS9" s="1236"/>
      <c r="BT9" s="1236"/>
      <c r="BU9" s="1236"/>
      <c r="BV9" s="1236"/>
      <c r="BW9" s="1236"/>
      <c r="BX9" s="1236"/>
      <c r="BY9" s="1236"/>
      <c r="BZ9" s="1236"/>
      <c r="CA9" s="1236"/>
      <c r="CB9" s="1236"/>
      <c r="CC9" s="1236"/>
      <c r="CD9" s="1236"/>
      <c r="CE9" s="1236"/>
      <c r="CF9" s="1236"/>
      <c r="CG9" s="1236"/>
      <c r="CH9" s="1236"/>
      <c r="CI9" s="1236"/>
      <c r="CJ9" s="1236"/>
      <c r="CK9" s="1236"/>
      <c r="CL9" s="1236"/>
      <c r="CM9" s="1236"/>
      <c r="CN9" s="1236"/>
      <c r="CO9" s="1236"/>
      <c r="CP9" s="1236"/>
      <c r="CQ9" s="1236"/>
      <c r="CR9" s="1236"/>
      <c r="CS9" s="1236"/>
      <c r="CT9" s="1236"/>
      <c r="CU9" s="1236"/>
      <c r="CV9" s="1236"/>
      <c r="CW9" s="1236"/>
      <c r="CX9" s="1236"/>
      <c r="CY9" s="1236"/>
      <c r="CZ9" s="1236"/>
      <c r="DA9" s="1236"/>
      <c r="DB9" s="1236"/>
      <c r="DC9" s="1236"/>
      <c r="DD9" s="1236"/>
      <c r="DE9" s="1236"/>
    </row>
    <row r="10" spans="1:109" s="257" customFormat="1">
      <c r="A10" s="1236"/>
      <c r="B10" s="1236"/>
      <c r="C10" s="1236"/>
      <c r="D10" s="1236"/>
      <c r="E10" s="1236"/>
      <c r="F10" s="1236"/>
      <c r="G10" s="1236"/>
      <c r="H10" s="1236"/>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row>
    <row r="11" spans="1:109" s="257" customFormat="1">
      <c r="A11" s="1236"/>
      <c r="B11" s="1236"/>
      <c r="C11" s="1236"/>
      <c r="D11" s="1236"/>
      <c r="E11" s="1236"/>
      <c r="F11" s="1236"/>
      <c r="G11" s="1236"/>
      <c r="H11" s="1236"/>
      <c r="I11" s="1236"/>
      <c r="J11" s="1236"/>
      <c r="K11" s="1236"/>
      <c r="L11" s="1236"/>
      <c r="M11" s="1236"/>
      <c r="N11" s="1236"/>
      <c r="O11" s="1236"/>
      <c r="P11" s="1236"/>
      <c r="Q11" s="1236"/>
      <c r="R11" s="1236"/>
      <c r="S11" s="1236"/>
      <c r="T11" s="1236"/>
      <c r="U11" s="1236"/>
      <c r="V11" s="1236"/>
      <c r="W11" s="1236"/>
      <c r="X11" s="1236"/>
      <c r="Y11" s="1236"/>
      <c r="Z11" s="1236"/>
      <c r="AA11" s="1236"/>
      <c r="AB11" s="1236"/>
      <c r="AC11" s="1236"/>
      <c r="AD11" s="1236"/>
      <c r="AE11" s="1236"/>
      <c r="AF11" s="1236"/>
      <c r="AG11" s="1236"/>
      <c r="AH11" s="1236"/>
      <c r="AI11" s="1236"/>
      <c r="AJ11" s="1236"/>
      <c r="AK11" s="1236"/>
      <c r="AL11" s="1236"/>
      <c r="AM11" s="1236"/>
      <c r="AN11" s="1236"/>
      <c r="AO11" s="1236"/>
      <c r="AP11" s="1236"/>
      <c r="AQ11" s="1236"/>
      <c r="AR11" s="1236"/>
      <c r="AS11" s="1236"/>
      <c r="AT11" s="1236"/>
      <c r="AU11" s="1236"/>
      <c r="AV11" s="1236"/>
      <c r="AW11" s="1236"/>
      <c r="AX11" s="1236"/>
      <c r="AY11" s="1236"/>
      <c r="AZ11" s="1236"/>
      <c r="BA11" s="1236"/>
      <c r="BB11" s="1236"/>
      <c r="BC11" s="1236"/>
      <c r="BD11" s="1236"/>
      <c r="BE11" s="1236"/>
      <c r="BF11" s="1236"/>
      <c r="BG11" s="1236"/>
      <c r="BH11" s="1236"/>
      <c r="BI11" s="1236"/>
      <c r="BJ11" s="1236"/>
      <c r="BK11" s="1236"/>
      <c r="BL11" s="1236"/>
      <c r="BM11" s="1236"/>
      <c r="BN11" s="1236"/>
      <c r="BO11" s="1236"/>
      <c r="BP11" s="1236"/>
      <c r="BQ11" s="1236"/>
      <c r="BR11" s="1236"/>
      <c r="BS11" s="1236"/>
      <c r="BT11" s="1236"/>
      <c r="BU11" s="1236"/>
      <c r="BV11" s="1236"/>
      <c r="BW11" s="1236"/>
      <c r="BX11" s="1236"/>
      <c r="BY11" s="1236"/>
      <c r="BZ11" s="1236"/>
      <c r="CA11" s="1236"/>
      <c r="CB11" s="1236"/>
      <c r="CC11" s="1236"/>
      <c r="CD11" s="1236"/>
      <c r="CE11" s="1236"/>
      <c r="CF11" s="1236"/>
      <c r="CG11" s="1236"/>
      <c r="CH11" s="1236"/>
      <c r="CI11" s="1236"/>
      <c r="CJ11" s="1236"/>
      <c r="CK11" s="1236"/>
      <c r="CL11" s="1236"/>
      <c r="CM11" s="1236"/>
      <c r="CN11" s="1236"/>
      <c r="CO11" s="1236"/>
      <c r="CP11" s="1236"/>
      <c r="CQ11" s="1236"/>
      <c r="CR11" s="1236"/>
      <c r="CS11" s="1236"/>
      <c r="CT11" s="1236"/>
      <c r="CU11" s="1236"/>
      <c r="CV11" s="1236"/>
      <c r="CW11" s="1236"/>
      <c r="CX11" s="1236"/>
      <c r="CY11" s="1236"/>
      <c r="CZ11" s="1236"/>
      <c r="DA11" s="1236"/>
      <c r="DB11" s="1236"/>
      <c r="DC11" s="1236"/>
      <c r="DD11" s="1236"/>
      <c r="DE11" s="1236"/>
    </row>
    <row r="12" spans="1:109" s="257" customFormat="1">
      <c r="A12" s="1236"/>
      <c r="B12" s="1236"/>
      <c r="C12" s="1236"/>
      <c r="D12" s="1236"/>
      <c r="E12" s="1236"/>
      <c r="F12" s="1236"/>
      <c r="G12" s="1236"/>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c r="CB12" s="1236"/>
      <c r="CC12" s="1236"/>
      <c r="CD12" s="1236"/>
      <c r="CE12" s="1236"/>
      <c r="CF12" s="1236"/>
      <c r="CG12" s="1236"/>
      <c r="CH12" s="1236"/>
      <c r="CI12" s="1236"/>
      <c r="CJ12" s="1236"/>
      <c r="CK12" s="1236"/>
      <c r="CL12" s="1236"/>
      <c r="CM12" s="1236"/>
      <c r="CN12" s="1236"/>
      <c r="CO12" s="1236"/>
      <c r="CP12" s="1236"/>
      <c r="CQ12" s="1236"/>
      <c r="CR12" s="1236"/>
      <c r="CS12" s="1236"/>
      <c r="CT12" s="1236"/>
      <c r="CU12" s="1236"/>
      <c r="CV12" s="1236"/>
      <c r="CW12" s="1236"/>
      <c r="CX12" s="1236"/>
      <c r="CY12" s="1236"/>
      <c r="CZ12" s="1236"/>
      <c r="DA12" s="1236"/>
      <c r="DB12" s="1236"/>
      <c r="DC12" s="1236"/>
      <c r="DD12" s="1236"/>
      <c r="DE12" s="1236"/>
    </row>
    <row r="13" spans="1:109" s="257" customFormat="1">
      <c r="A13" s="1236"/>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c r="CB13" s="1236"/>
      <c r="CC13" s="1236"/>
      <c r="CD13" s="1236"/>
      <c r="CE13" s="1236"/>
      <c r="CF13" s="1236"/>
      <c r="CG13" s="1236"/>
      <c r="CH13" s="1236"/>
      <c r="CI13" s="1236"/>
      <c r="CJ13" s="1236"/>
      <c r="CK13" s="1236"/>
      <c r="CL13" s="1236"/>
      <c r="CM13" s="1236"/>
      <c r="CN13" s="1236"/>
      <c r="CO13" s="1236"/>
      <c r="CP13" s="1236"/>
      <c r="CQ13" s="1236"/>
      <c r="CR13" s="1236"/>
      <c r="CS13" s="1236"/>
      <c r="CT13" s="1236"/>
      <c r="CU13" s="1236"/>
      <c r="CV13" s="1236"/>
      <c r="CW13" s="1236"/>
      <c r="CX13" s="1236"/>
      <c r="CY13" s="1236"/>
      <c r="CZ13" s="1236"/>
      <c r="DA13" s="1236"/>
      <c r="DB13" s="1236"/>
      <c r="DC13" s="1236"/>
      <c r="DD13" s="1236"/>
      <c r="DE13" s="1236"/>
    </row>
    <row r="14" spans="1:109" s="257" customFormat="1">
      <c r="A14" s="1236"/>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c r="CB14" s="1236"/>
      <c r="CC14" s="1236"/>
      <c r="CD14" s="1236"/>
      <c r="CE14" s="1236"/>
      <c r="CF14" s="1236"/>
      <c r="CG14" s="1236"/>
      <c r="CH14" s="1236"/>
      <c r="CI14" s="1236"/>
      <c r="CJ14" s="1236"/>
      <c r="CK14" s="1236"/>
      <c r="CL14" s="1236"/>
      <c r="CM14" s="1236"/>
      <c r="CN14" s="1236"/>
      <c r="CO14" s="1236"/>
      <c r="CP14" s="1236"/>
      <c r="CQ14" s="1236"/>
      <c r="CR14" s="1236"/>
      <c r="CS14" s="1236"/>
      <c r="CT14" s="1236"/>
      <c r="CU14" s="1236"/>
      <c r="CV14" s="1236"/>
      <c r="CW14" s="1236"/>
      <c r="CX14" s="1236"/>
      <c r="CY14" s="1236"/>
      <c r="CZ14" s="1236"/>
      <c r="DA14" s="1236"/>
      <c r="DB14" s="1236"/>
      <c r="DC14" s="1236"/>
      <c r="DD14" s="1236"/>
      <c r="DE14" s="1236"/>
    </row>
    <row r="15" spans="1:109" s="257" customFormat="1">
      <c r="A15" s="1235"/>
      <c r="B15" s="1236"/>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c r="CB15" s="1236"/>
      <c r="CC15" s="1236"/>
      <c r="CD15" s="1236"/>
      <c r="CE15" s="1236"/>
      <c r="CF15" s="1236"/>
      <c r="CG15" s="1236"/>
      <c r="CH15" s="1236"/>
      <c r="CI15" s="1236"/>
      <c r="CJ15" s="1236"/>
      <c r="CK15" s="1236"/>
      <c r="CL15" s="1236"/>
      <c r="CM15" s="1236"/>
      <c r="CN15" s="1236"/>
      <c r="CO15" s="1236"/>
      <c r="CP15" s="1236"/>
      <c r="CQ15" s="1236"/>
      <c r="CR15" s="1236"/>
      <c r="CS15" s="1236"/>
      <c r="CT15" s="1236"/>
      <c r="CU15" s="1236"/>
      <c r="CV15" s="1236"/>
      <c r="CW15" s="1236"/>
      <c r="CX15" s="1236"/>
      <c r="CY15" s="1236"/>
      <c r="CZ15" s="1236"/>
      <c r="DA15" s="1236"/>
      <c r="DB15" s="1236"/>
      <c r="DC15" s="1236"/>
      <c r="DD15" s="1236"/>
      <c r="DE15" s="1236"/>
    </row>
    <row r="16" spans="1:109" s="257" customFormat="1">
      <c r="A16" s="1235"/>
      <c r="B16" s="1236"/>
      <c r="C16" s="1236"/>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c r="CB16" s="1236"/>
      <c r="CC16" s="1236"/>
      <c r="CD16" s="1236"/>
      <c r="CE16" s="1236"/>
      <c r="CF16" s="1236"/>
      <c r="CG16" s="1236"/>
      <c r="CH16" s="1236"/>
      <c r="CI16" s="1236"/>
      <c r="CJ16" s="1236"/>
      <c r="CK16" s="1236"/>
      <c r="CL16" s="1236"/>
      <c r="CM16" s="1236"/>
      <c r="CN16" s="1236"/>
      <c r="CO16" s="1236"/>
      <c r="CP16" s="1236"/>
      <c r="CQ16" s="1236"/>
      <c r="CR16" s="1236"/>
      <c r="CS16" s="1236"/>
      <c r="CT16" s="1236"/>
      <c r="CU16" s="1236"/>
      <c r="CV16" s="1236"/>
      <c r="CW16" s="1236"/>
      <c r="CX16" s="1236"/>
      <c r="CY16" s="1236"/>
      <c r="CZ16" s="1236"/>
      <c r="DA16" s="1236"/>
      <c r="DB16" s="1236"/>
      <c r="DC16" s="1236"/>
      <c r="DD16" s="1236"/>
      <c r="DE16" s="1236"/>
    </row>
    <row r="17" spans="1:109" s="257" customFormat="1">
      <c r="A17" s="1235"/>
      <c r="B17" s="1236"/>
      <c r="C17" s="1236"/>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c r="CB17" s="1236"/>
      <c r="CC17" s="1236"/>
      <c r="CD17" s="1236"/>
      <c r="CE17" s="1236"/>
      <c r="CF17" s="1236"/>
      <c r="CG17" s="1236"/>
      <c r="CH17" s="1236"/>
      <c r="CI17" s="1236"/>
      <c r="CJ17" s="1236"/>
      <c r="CK17" s="1236"/>
      <c r="CL17" s="1236"/>
      <c r="CM17" s="1236"/>
      <c r="CN17" s="1236"/>
      <c r="CO17" s="1236"/>
      <c r="CP17" s="1236"/>
      <c r="CQ17" s="1236"/>
      <c r="CR17" s="1236"/>
      <c r="CS17" s="1236"/>
      <c r="CT17" s="1236"/>
      <c r="CU17" s="1236"/>
      <c r="CV17" s="1236"/>
      <c r="CW17" s="1236"/>
      <c r="CX17" s="1236"/>
      <c r="CY17" s="1236"/>
      <c r="CZ17" s="1236"/>
      <c r="DA17" s="1236"/>
      <c r="DB17" s="1236"/>
      <c r="DC17" s="1236"/>
      <c r="DD17" s="1236"/>
      <c r="DE17" s="1236"/>
    </row>
    <row r="18" spans="1:109" s="257" customFormat="1">
      <c r="A18" s="1235"/>
      <c r="B18" s="1236"/>
      <c r="C18" s="1236"/>
      <c r="D18" s="1236"/>
      <c r="E18" s="1236"/>
      <c r="F18" s="1236"/>
      <c r="G18" s="1236"/>
      <c r="H18" s="1236"/>
      <c r="I18" s="1236"/>
      <c r="J18" s="1236"/>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236"/>
      <c r="BT18" s="1236"/>
      <c r="BU18" s="1236"/>
      <c r="BV18" s="1236"/>
      <c r="BW18" s="1236"/>
      <c r="BX18" s="1236"/>
      <c r="BY18" s="1236"/>
      <c r="BZ18" s="1236"/>
      <c r="CA18" s="1236"/>
      <c r="CB18" s="1236"/>
      <c r="CC18" s="1236"/>
      <c r="CD18" s="1236"/>
      <c r="CE18" s="1236"/>
      <c r="CF18" s="1236"/>
      <c r="CG18" s="1236"/>
      <c r="CH18" s="1236"/>
      <c r="CI18" s="1236"/>
      <c r="CJ18" s="1236"/>
      <c r="CK18" s="1236"/>
      <c r="CL18" s="1236"/>
      <c r="CM18" s="1236"/>
      <c r="CN18" s="1236"/>
      <c r="CO18" s="1236"/>
      <c r="CP18" s="1236"/>
      <c r="CQ18" s="1236"/>
      <c r="CR18" s="1236"/>
      <c r="CS18" s="1236"/>
      <c r="CT18" s="1236"/>
      <c r="CU18" s="1236"/>
      <c r="CV18" s="1236"/>
      <c r="CW18" s="1236"/>
      <c r="CX18" s="1236"/>
      <c r="CY18" s="1236"/>
      <c r="CZ18" s="1236"/>
      <c r="DA18" s="1236"/>
      <c r="DB18" s="1236"/>
      <c r="DC18" s="1236"/>
      <c r="DD18" s="1236"/>
      <c r="DE18" s="1236"/>
    </row>
    <row r="19" spans="1:109">
      <c r="DD19" s="1235"/>
      <c r="DE19" s="1235"/>
    </row>
    <row r="20" spans="1:109">
      <c r="DD20" s="1235"/>
      <c r="DE20" s="1235"/>
    </row>
    <row r="21" spans="1:109" ht="17.25" customHeight="1">
      <c r="B21" s="1237"/>
      <c r="C21" s="1238"/>
      <c r="D21" s="1238"/>
      <c r="E21" s="1238"/>
      <c r="F21" s="1238"/>
      <c r="G21" s="1238"/>
      <c r="H21" s="1238"/>
      <c r="I21" s="1238"/>
      <c r="J21" s="1238"/>
      <c r="K21" s="1238"/>
      <c r="L21" s="1238"/>
      <c r="M21" s="1238"/>
      <c r="N21" s="1239"/>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9"/>
      <c r="AU21" s="1238"/>
      <c r="AV21" s="1238"/>
      <c r="AW21" s="1238"/>
      <c r="AX21" s="1238"/>
      <c r="AY21" s="1238"/>
      <c r="AZ21" s="1238"/>
      <c r="BA21" s="1238"/>
      <c r="BB21" s="1238"/>
      <c r="BC21" s="1238"/>
      <c r="BD21" s="1238"/>
      <c r="BE21" s="1238"/>
      <c r="BF21" s="1239"/>
      <c r="BG21" s="1238"/>
      <c r="BH21" s="1238"/>
      <c r="BI21" s="1238"/>
      <c r="BJ21" s="1238"/>
      <c r="BK21" s="1238"/>
      <c r="BL21" s="1238"/>
      <c r="BM21" s="1238"/>
      <c r="BN21" s="1238"/>
      <c r="BO21" s="1238"/>
      <c r="BP21" s="1238"/>
      <c r="BQ21" s="1238"/>
      <c r="BR21" s="1239"/>
      <c r="BS21" s="1238"/>
      <c r="BT21" s="1238"/>
      <c r="BU21" s="1238"/>
      <c r="BV21" s="1238"/>
      <c r="BW21" s="1238"/>
      <c r="BX21" s="1238"/>
      <c r="BY21" s="1238"/>
      <c r="BZ21" s="1238"/>
      <c r="CA21" s="1238"/>
      <c r="CB21" s="1238"/>
      <c r="CC21" s="1238"/>
      <c r="CD21" s="1239"/>
      <c r="CE21" s="1238"/>
      <c r="CF21" s="1238"/>
      <c r="CG21" s="1238"/>
      <c r="CH21" s="1238"/>
      <c r="CI21" s="1238"/>
      <c r="CJ21" s="1238"/>
      <c r="CK21" s="1238"/>
      <c r="CL21" s="1238"/>
      <c r="CM21" s="1238"/>
      <c r="CN21" s="1238"/>
      <c r="CO21" s="1238"/>
      <c r="CP21" s="1239"/>
      <c r="CQ21" s="1238"/>
      <c r="CR21" s="1238"/>
      <c r="CS21" s="1238"/>
      <c r="CT21" s="1238"/>
      <c r="CU21" s="1238"/>
      <c r="CV21" s="1238"/>
      <c r="CW21" s="1238"/>
      <c r="CX21" s="1238"/>
      <c r="CY21" s="1238"/>
      <c r="CZ21" s="1238"/>
      <c r="DA21" s="1238"/>
      <c r="DB21" s="1239"/>
      <c r="DC21" s="1238"/>
      <c r="DD21" s="1240"/>
      <c r="DE21" s="1235"/>
    </row>
    <row r="22" spans="1:109" ht="17.25" customHeight="1">
      <c r="B22" s="1241"/>
    </row>
    <row r="23" spans="1:109">
      <c r="B23" s="1241"/>
    </row>
    <row r="24" spans="1:109">
      <c r="B24" s="1241"/>
    </row>
    <row r="25" spans="1:109">
      <c r="B25" s="1241"/>
    </row>
    <row r="26" spans="1:109">
      <c r="B26" s="1241"/>
    </row>
    <row r="27" spans="1:109">
      <c r="B27" s="1241"/>
    </row>
    <row r="28" spans="1:109">
      <c r="B28" s="1241"/>
    </row>
    <row r="29" spans="1:109">
      <c r="B29" s="1241"/>
    </row>
    <row r="30" spans="1:109">
      <c r="B30" s="1241"/>
    </row>
    <row r="31" spans="1:109">
      <c r="B31" s="1241"/>
    </row>
    <row r="32" spans="1:109">
      <c r="B32" s="1241"/>
    </row>
    <row r="33" spans="2:109">
      <c r="B33" s="1241"/>
    </row>
    <row r="34" spans="2:109">
      <c r="B34" s="1241"/>
    </row>
    <row r="35" spans="2:109">
      <c r="B35" s="1241"/>
    </row>
    <row r="36" spans="2:109">
      <c r="B36" s="1241"/>
    </row>
    <row r="37" spans="2:109">
      <c r="B37" s="1241"/>
    </row>
    <row r="38" spans="2:109">
      <c r="B38" s="1241"/>
    </row>
    <row r="39" spans="2:109">
      <c r="B39" s="1243"/>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5"/>
    </row>
    <row r="40" spans="2:109">
      <c r="B40" s="1246"/>
      <c r="DD40" s="1246"/>
      <c r="DE40" s="1235"/>
    </row>
    <row r="41" spans="2:109" ht="17.25">
      <c r="B41" s="1247" t="s">
        <v>607</v>
      </c>
      <c r="C41" s="1238"/>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c r="CB41" s="1238"/>
      <c r="CC41" s="1238"/>
      <c r="CD41" s="1238"/>
      <c r="CE41" s="1238"/>
      <c r="CF41" s="1238"/>
      <c r="CG41" s="1238"/>
      <c r="CH41" s="1238"/>
      <c r="CI41" s="1238"/>
      <c r="CJ41" s="1238"/>
      <c r="CK41" s="1238"/>
      <c r="CL41" s="1238"/>
      <c r="CM41" s="1238"/>
      <c r="CN41" s="1238"/>
      <c r="CO41" s="1238"/>
      <c r="CP41" s="1238"/>
      <c r="CQ41" s="1238"/>
      <c r="CR41" s="1238"/>
      <c r="CS41" s="1238"/>
      <c r="CT41" s="1238"/>
      <c r="CU41" s="1238"/>
      <c r="CV41" s="1238"/>
      <c r="CW41" s="1238"/>
      <c r="CX41" s="1238"/>
      <c r="CY41" s="1238"/>
      <c r="CZ41" s="1238"/>
      <c r="DA41" s="1238"/>
      <c r="DB41" s="1238"/>
      <c r="DC41" s="1238"/>
      <c r="DD41" s="1240"/>
    </row>
    <row r="42" spans="2:109">
      <c r="B42" s="1241"/>
      <c r="G42" s="1248"/>
      <c r="I42" s="1249"/>
      <c r="J42" s="1249"/>
      <c r="K42" s="1249"/>
      <c r="AM42" s="1248"/>
      <c r="AN42" s="1248" t="s">
        <v>608</v>
      </c>
      <c r="AP42" s="1249"/>
      <c r="AQ42" s="1249"/>
      <c r="AR42" s="1249"/>
      <c r="AY42" s="1248"/>
      <c r="BA42" s="1249"/>
      <c r="BB42" s="1249"/>
      <c r="BC42" s="1249"/>
      <c r="BK42" s="1248"/>
      <c r="BM42" s="1249"/>
      <c r="BN42" s="1249"/>
      <c r="BO42" s="1249"/>
      <c r="BW42" s="1248"/>
      <c r="BY42" s="1249"/>
      <c r="BZ42" s="1249"/>
      <c r="CA42" s="1249"/>
      <c r="CI42" s="1248"/>
      <c r="CK42" s="1249"/>
      <c r="CL42" s="1249"/>
      <c r="CM42" s="1249"/>
      <c r="CU42" s="1248"/>
      <c r="CW42" s="1249"/>
      <c r="CX42" s="1249"/>
      <c r="CY42" s="1249"/>
    </row>
    <row r="43" spans="2:109" ht="13.5" customHeight="1">
      <c r="B43" s="1241"/>
      <c r="AN43" s="1250" t="s">
        <v>609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c r="B44" s="1241"/>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c r="B45" s="1241"/>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c r="B46" s="1241"/>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c r="B47" s="1241"/>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c r="B48" s="1241"/>
      <c r="H48" s="1259"/>
      <c r="I48" s="1259"/>
      <c r="J48" s="1259"/>
      <c r="AN48" s="1259"/>
      <c r="AO48" s="1259"/>
      <c r="AP48" s="1259"/>
      <c r="AZ48" s="1259"/>
      <c r="BA48" s="1259"/>
      <c r="BB48" s="1259"/>
      <c r="BL48" s="1259"/>
      <c r="BM48" s="1259"/>
      <c r="BN48" s="1259"/>
      <c r="BX48" s="1259"/>
      <c r="BY48" s="1259"/>
      <c r="BZ48" s="1259"/>
      <c r="CJ48" s="1259"/>
      <c r="CK48" s="1259"/>
      <c r="CL48" s="1259"/>
      <c r="CV48" s="1259"/>
      <c r="CW48" s="1259"/>
      <c r="CX48" s="1259"/>
    </row>
    <row r="49" spans="1:109">
      <c r="B49" s="1241"/>
      <c r="AN49" s="1235" t="s">
        <v>610</v>
      </c>
    </row>
    <row r="50" spans="1:109">
      <c r="B50" s="1241"/>
      <c r="G50" s="1260"/>
      <c r="H50" s="1260"/>
      <c r="I50" s="1260"/>
      <c r="J50" s="1260"/>
      <c r="K50" s="1261"/>
      <c r="L50" s="1261"/>
      <c r="M50" s="1262"/>
      <c r="N50" s="126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562</v>
      </c>
      <c r="BQ50" s="1266"/>
      <c r="BR50" s="1266"/>
      <c r="BS50" s="1266"/>
      <c r="BT50" s="1266"/>
      <c r="BU50" s="1266"/>
      <c r="BV50" s="1266"/>
      <c r="BW50" s="1266"/>
      <c r="BX50" s="1266" t="s">
        <v>563</v>
      </c>
      <c r="BY50" s="1266"/>
      <c r="BZ50" s="1266"/>
      <c r="CA50" s="1266"/>
      <c r="CB50" s="1266"/>
      <c r="CC50" s="1266"/>
      <c r="CD50" s="1266"/>
      <c r="CE50" s="1266"/>
      <c r="CF50" s="1266" t="s">
        <v>564</v>
      </c>
      <c r="CG50" s="1266"/>
      <c r="CH50" s="1266"/>
      <c r="CI50" s="1266"/>
      <c r="CJ50" s="1266"/>
      <c r="CK50" s="1266"/>
      <c r="CL50" s="1266"/>
      <c r="CM50" s="1266"/>
      <c r="CN50" s="1266" t="s">
        <v>565</v>
      </c>
      <c r="CO50" s="1266"/>
      <c r="CP50" s="1266"/>
      <c r="CQ50" s="1266"/>
      <c r="CR50" s="1266"/>
      <c r="CS50" s="1266"/>
      <c r="CT50" s="1266"/>
      <c r="CU50" s="1266"/>
      <c r="CV50" s="1266" t="s">
        <v>566</v>
      </c>
      <c r="CW50" s="1266"/>
      <c r="CX50" s="1266"/>
      <c r="CY50" s="1266"/>
      <c r="CZ50" s="1266"/>
      <c r="DA50" s="1266"/>
      <c r="DB50" s="1266"/>
      <c r="DC50" s="1266"/>
    </row>
    <row r="51" spans="1:109" ht="13.5" customHeight="1">
      <c r="B51" s="1241"/>
      <c r="G51" s="1267"/>
      <c r="H51" s="1267"/>
      <c r="I51" s="1268"/>
      <c r="J51" s="1268"/>
      <c r="K51" s="1269"/>
      <c r="L51" s="1269"/>
      <c r="M51" s="1269"/>
      <c r="N51" s="1269"/>
      <c r="AM51" s="1259"/>
      <c r="AN51" s="1270" t="s">
        <v>611</v>
      </c>
      <c r="AO51" s="1270"/>
      <c r="AP51" s="1270"/>
      <c r="AQ51" s="1270"/>
      <c r="AR51" s="1270"/>
      <c r="AS51" s="1270"/>
      <c r="AT51" s="1270"/>
      <c r="AU51" s="1270"/>
      <c r="AV51" s="1270"/>
      <c r="AW51" s="1270"/>
      <c r="AX51" s="1270"/>
      <c r="AY51" s="1270"/>
      <c r="AZ51" s="1270"/>
      <c r="BA51" s="1270"/>
      <c r="BB51" s="1270" t="s">
        <v>612</v>
      </c>
      <c r="BC51" s="1270"/>
      <c r="BD51" s="1270"/>
      <c r="BE51" s="1270"/>
      <c r="BF51" s="1270"/>
      <c r="BG51" s="1270"/>
      <c r="BH51" s="1270"/>
      <c r="BI51" s="1270"/>
      <c r="BJ51" s="1270"/>
      <c r="BK51" s="1270"/>
      <c r="BL51" s="1270"/>
      <c r="BM51" s="1270"/>
      <c r="BN51" s="1270"/>
      <c r="BO51" s="1270"/>
      <c r="BP51" s="1271">
        <v>115</v>
      </c>
      <c r="BQ51" s="1271"/>
      <c r="BR51" s="1271"/>
      <c r="BS51" s="1271"/>
      <c r="BT51" s="1271"/>
      <c r="BU51" s="1271"/>
      <c r="BV51" s="1271"/>
      <c r="BW51" s="1271"/>
      <c r="BX51" s="1271">
        <v>96.9</v>
      </c>
      <c r="BY51" s="1271"/>
      <c r="BZ51" s="1271"/>
      <c r="CA51" s="1271"/>
      <c r="CB51" s="1271"/>
      <c r="CC51" s="1271"/>
      <c r="CD51" s="1271"/>
      <c r="CE51" s="1271"/>
      <c r="CF51" s="1271">
        <v>102.2</v>
      </c>
      <c r="CG51" s="1271"/>
      <c r="CH51" s="1271"/>
      <c r="CI51" s="1271"/>
      <c r="CJ51" s="1271"/>
      <c r="CK51" s="1271"/>
      <c r="CL51" s="1271"/>
      <c r="CM51" s="1271"/>
      <c r="CN51" s="1271">
        <v>93</v>
      </c>
      <c r="CO51" s="1271"/>
      <c r="CP51" s="1271"/>
      <c r="CQ51" s="1271"/>
      <c r="CR51" s="1271"/>
      <c r="CS51" s="1271"/>
      <c r="CT51" s="1271"/>
      <c r="CU51" s="1271"/>
      <c r="CV51" s="1271">
        <v>81.8</v>
      </c>
      <c r="CW51" s="1271"/>
      <c r="CX51" s="1271"/>
      <c r="CY51" s="1271"/>
      <c r="CZ51" s="1271"/>
      <c r="DA51" s="1271"/>
      <c r="DB51" s="1271"/>
      <c r="DC51" s="1271"/>
    </row>
    <row r="52" spans="1:109">
      <c r="B52" s="1241"/>
      <c r="G52" s="1267"/>
      <c r="H52" s="1267"/>
      <c r="I52" s="1268"/>
      <c r="J52" s="1268"/>
      <c r="K52" s="1269"/>
      <c r="L52" s="1269"/>
      <c r="M52" s="1269"/>
      <c r="N52" s="1269"/>
      <c r="AM52" s="1259"/>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c r="A53" s="1249"/>
      <c r="B53" s="1241"/>
      <c r="G53" s="1267"/>
      <c r="H53" s="1267"/>
      <c r="I53" s="1260"/>
      <c r="J53" s="1260"/>
      <c r="K53" s="1269"/>
      <c r="L53" s="1269"/>
      <c r="M53" s="1269"/>
      <c r="N53" s="1269"/>
      <c r="AM53" s="1259"/>
      <c r="AN53" s="1270"/>
      <c r="AO53" s="1270"/>
      <c r="AP53" s="1270"/>
      <c r="AQ53" s="1270"/>
      <c r="AR53" s="1270"/>
      <c r="AS53" s="1270"/>
      <c r="AT53" s="1270"/>
      <c r="AU53" s="1270"/>
      <c r="AV53" s="1270"/>
      <c r="AW53" s="1270"/>
      <c r="AX53" s="1270"/>
      <c r="AY53" s="1270"/>
      <c r="AZ53" s="1270"/>
      <c r="BA53" s="1270"/>
      <c r="BB53" s="1270" t="s">
        <v>613</v>
      </c>
      <c r="BC53" s="1270"/>
      <c r="BD53" s="1270"/>
      <c r="BE53" s="1270"/>
      <c r="BF53" s="1270"/>
      <c r="BG53" s="1270"/>
      <c r="BH53" s="1270"/>
      <c r="BI53" s="1270"/>
      <c r="BJ53" s="1270"/>
      <c r="BK53" s="1270"/>
      <c r="BL53" s="1270"/>
      <c r="BM53" s="1270"/>
      <c r="BN53" s="1270"/>
      <c r="BO53" s="1270"/>
      <c r="BP53" s="1271">
        <v>37.5</v>
      </c>
      <c r="BQ53" s="1271"/>
      <c r="BR53" s="1271"/>
      <c r="BS53" s="1271"/>
      <c r="BT53" s="1271"/>
      <c r="BU53" s="1271"/>
      <c r="BV53" s="1271"/>
      <c r="BW53" s="1271"/>
      <c r="BX53" s="1271">
        <v>38.4</v>
      </c>
      <c r="BY53" s="1271"/>
      <c r="BZ53" s="1271"/>
      <c r="CA53" s="1271"/>
      <c r="CB53" s="1271"/>
      <c r="CC53" s="1271"/>
      <c r="CD53" s="1271"/>
      <c r="CE53" s="1271"/>
      <c r="CF53" s="1271">
        <v>39.6</v>
      </c>
      <c r="CG53" s="1271"/>
      <c r="CH53" s="1271"/>
      <c r="CI53" s="1271"/>
      <c r="CJ53" s="1271"/>
      <c r="CK53" s="1271"/>
      <c r="CL53" s="1271"/>
      <c r="CM53" s="1271"/>
      <c r="CN53" s="1271">
        <v>41.2</v>
      </c>
      <c r="CO53" s="1271"/>
      <c r="CP53" s="1271"/>
      <c r="CQ53" s="1271"/>
      <c r="CR53" s="1271"/>
      <c r="CS53" s="1271"/>
      <c r="CT53" s="1271"/>
      <c r="CU53" s="1271"/>
      <c r="CV53" s="1271">
        <v>43.1</v>
      </c>
      <c r="CW53" s="1271"/>
      <c r="CX53" s="1271"/>
      <c r="CY53" s="1271"/>
      <c r="CZ53" s="1271"/>
      <c r="DA53" s="1271"/>
      <c r="DB53" s="1271"/>
      <c r="DC53" s="1271"/>
    </row>
    <row r="54" spans="1:109">
      <c r="A54" s="1249"/>
      <c r="B54" s="1241"/>
      <c r="G54" s="1267"/>
      <c r="H54" s="1267"/>
      <c r="I54" s="1260"/>
      <c r="J54" s="1260"/>
      <c r="K54" s="1269"/>
      <c r="L54" s="1269"/>
      <c r="M54" s="1269"/>
      <c r="N54" s="1269"/>
      <c r="AM54" s="1259"/>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c r="A55" s="1249"/>
      <c r="B55" s="1241"/>
      <c r="G55" s="1260"/>
      <c r="H55" s="1260"/>
      <c r="I55" s="1260"/>
      <c r="J55" s="1260"/>
      <c r="K55" s="1269"/>
      <c r="L55" s="1269"/>
      <c r="M55" s="1269"/>
      <c r="N55" s="1269"/>
      <c r="AN55" s="1266" t="s">
        <v>614</v>
      </c>
      <c r="AO55" s="1266"/>
      <c r="AP55" s="1266"/>
      <c r="AQ55" s="1266"/>
      <c r="AR55" s="1266"/>
      <c r="AS55" s="1266"/>
      <c r="AT55" s="1266"/>
      <c r="AU55" s="1266"/>
      <c r="AV55" s="1266"/>
      <c r="AW55" s="1266"/>
      <c r="AX55" s="1266"/>
      <c r="AY55" s="1266"/>
      <c r="AZ55" s="1266"/>
      <c r="BA55" s="1266"/>
      <c r="BB55" s="1270" t="s">
        <v>612</v>
      </c>
      <c r="BC55" s="1270"/>
      <c r="BD55" s="1270"/>
      <c r="BE55" s="1270"/>
      <c r="BF55" s="1270"/>
      <c r="BG55" s="1270"/>
      <c r="BH55" s="1270"/>
      <c r="BI55" s="1270"/>
      <c r="BJ55" s="1270"/>
      <c r="BK55" s="1270"/>
      <c r="BL55" s="1270"/>
      <c r="BM55" s="1270"/>
      <c r="BN55" s="1270"/>
      <c r="BO55" s="1270"/>
      <c r="BP55" s="1271">
        <v>25.4</v>
      </c>
      <c r="BQ55" s="1271"/>
      <c r="BR55" s="1271"/>
      <c r="BS55" s="1271"/>
      <c r="BT55" s="1271"/>
      <c r="BU55" s="1271"/>
      <c r="BV55" s="1271"/>
      <c r="BW55" s="1271"/>
      <c r="BX55" s="1271">
        <v>23</v>
      </c>
      <c r="BY55" s="1271"/>
      <c r="BZ55" s="1271"/>
      <c r="CA55" s="1271"/>
      <c r="CB55" s="1271"/>
      <c r="CC55" s="1271"/>
      <c r="CD55" s="1271"/>
      <c r="CE55" s="1271"/>
      <c r="CF55" s="1271">
        <v>28</v>
      </c>
      <c r="CG55" s="1271"/>
      <c r="CH55" s="1271"/>
      <c r="CI55" s="1271"/>
      <c r="CJ55" s="1271"/>
      <c r="CK55" s="1271"/>
      <c r="CL55" s="1271"/>
      <c r="CM55" s="1271"/>
      <c r="CN55" s="1271">
        <v>11.2</v>
      </c>
      <c r="CO55" s="1271"/>
      <c r="CP55" s="1271"/>
      <c r="CQ55" s="1271"/>
      <c r="CR55" s="1271"/>
      <c r="CS55" s="1271"/>
      <c r="CT55" s="1271"/>
      <c r="CU55" s="1271"/>
      <c r="CV55" s="1271">
        <v>4.5999999999999996</v>
      </c>
      <c r="CW55" s="1271"/>
      <c r="CX55" s="1271"/>
      <c r="CY55" s="1271"/>
      <c r="CZ55" s="1271"/>
      <c r="DA55" s="1271"/>
      <c r="DB55" s="1271"/>
      <c r="DC55" s="1271"/>
    </row>
    <row r="56" spans="1:109">
      <c r="A56" s="1249"/>
      <c r="B56" s="1241"/>
      <c r="G56" s="1260"/>
      <c r="H56" s="1260"/>
      <c r="I56" s="1260"/>
      <c r="J56" s="1260"/>
      <c r="K56" s="1269"/>
      <c r="L56" s="1269"/>
      <c r="M56" s="1269"/>
      <c r="N56" s="1269"/>
      <c r="AN56" s="1266"/>
      <c r="AO56" s="1266"/>
      <c r="AP56" s="1266"/>
      <c r="AQ56" s="1266"/>
      <c r="AR56" s="1266"/>
      <c r="AS56" s="1266"/>
      <c r="AT56" s="1266"/>
      <c r="AU56" s="1266"/>
      <c r="AV56" s="1266"/>
      <c r="AW56" s="1266"/>
      <c r="AX56" s="1266"/>
      <c r="AY56" s="1266"/>
      <c r="AZ56" s="1266"/>
      <c r="BA56" s="1266"/>
      <c r="BB56" s="1270"/>
      <c r="BC56" s="1270"/>
      <c r="BD56" s="1270"/>
      <c r="BE56" s="1270"/>
      <c r="BF56" s="1270"/>
      <c r="BG56" s="1270"/>
      <c r="BH56" s="1270"/>
      <c r="BI56" s="1270"/>
      <c r="BJ56" s="1270"/>
      <c r="BK56" s="1270"/>
      <c r="BL56" s="1270"/>
      <c r="BM56" s="1270"/>
      <c r="BN56" s="1270"/>
      <c r="BO56" s="1270"/>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1249" customFormat="1">
      <c r="B57" s="1272"/>
      <c r="G57" s="1260"/>
      <c r="H57" s="1260"/>
      <c r="I57" s="1273"/>
      <c r="J57" s="1273"/>
      <c r="K57" s="1269"/>
      <c r="L57" s="1269"/>
      <c r="M57" s="1269"/>
      <c r="N57" s="1269"/>
      <c r="AM57" s="1235"/>
      <c r="AN57" s="1266"/>
      <c r="AO57" s="1266"/>
      <c r="AP57" s="1266"/>
      <c r="AQ57" s="1266"/>
      <c r="AR57" s="1266"/>
      <c r="AS57" s="1266"/>
      <c r="AT57" s="1266"/>
      <c r="AU57" s="1266"/>
      <c r="AV57" s="1266"/>
      <c r="AW57" s="1266"/>
      <c r="AX57" s="1266"/>
      <c r="AY57" s="1266"/>
      <c r="AZ57" s="1266"/>
      <c r="BA57" s="1266"/>
      <c r="BB57" s="1270" t="s">
        <v>613</v>
      </c>
      <c r="BC57" s="1270"/>
      <c r="BD57" s="1270"/>
      <c r="BE57" s="1270"/>
      <c r="BF57" s="1270"/>
      <c r="BG57" s="1270"/>
      <c r="BH57" s="1270"/>
      <c r="BI57" s="1270"/>
      <c r="BJ57" s="1270"/>
      <c r="BK57" s="1270"/>
      <c r="BL57" s="1270"/>
      <c r="BM57" s="1270"/>
      <c r="BN57" s="1270"/>
      <c r="BO57" s="1270"/>
      <c r="BP57" s="1271">
        <v>60</v>
      </c>
      <c r="BQ57" s="1271"/>
      <c r="BR57" s="1271"/>
      <c r="BS57" s="1271"/>
      <c r="BT57" s="1271"/>
      <c r="BU57" s="1271"/>
      <c r="BV57" s="1271"/>
      <c r="BW57" s="1271"/>
      <c r="BX57" s="1271">
        <v>60.6</v>
      </c>
      <c r="BY57" s="1271"/>
      <c r="BZ57" s="1271"/>
      <c r="CA57" s="1271"/>
      <c r="CB57" s="1271"/>
      <c r="CC57" s="1271"/>
      <c r="CD57" s="1271"/>
      <c r="CE57" s="1271"/>
      <c r="CF57" s="1271">
        <v>62.3</v>
      </c>
      <c r="CG57" s="1271"/>
      <c r="CH57" s="1271"/>
      <c r="CI57" s="1271"/>
      <c r="CJ57" s="1271"/>
      <c r="CK57" s="1271"/>
      <c r="CL57" s="1271"/>
      <c r="CM57" s="1271"/>
      <c r="CN57" s="1271">
        <v>63.7</v>
      </c>
      <c r="CO57" s="1271"/>
      <c r="CP57" s="1271"/>
      <c r="CQ57" s="1271"/>
      <c r="CR57" s="1271"/>
      <c r="CS57" s="1271"/>
      <c r="CT57" s="1271"/>
      <c r="CU57" s="1271"/>
      <c r="CV57" s="1271">
        <v>64.099999999999994</v>
      </c>
      <c r="CW57" s="1271"/>
      <c r="CX57" s="1271"/>
      <c r="CY57" s="1271"/>
      <c r="CZ57" s="1271"/>
      <c r="DA57" s="1271"/>
      <c r="DB57" s="1271"/>
      <c r="DC57" s="1271"/>
      <c r="DD57" s="1274"/>
      <c r="DE57" s="1272"/>
    </row>
    <row r="58" spans="1:109" s="1249" customFormat="1">
      <c r="A58" s="1235"/>
      <c r="B58" s="1272"/>
      <c r="G58" s="1260"/>
      <c r="H58" s="1260"/>
      <c r="I58" s="1273"/>
      <c r="J58" s="1273"/>
      <c r="K58" s="1269"/>
      <c r="L58" s="1269"/>
      <c r="M58" s="1269"/>
      <c r="N58" s="1269"/>
      <c r="AM58" s="1235"/>
      <c r="AN58" s="1266"/>
      <c r="AO58" s="1266"/>
      <c r="AP58" s="1266"/>
      <c r="AQ58" s="1266"/>
      <c r="AR58" s="1266"/>
      <c r="AS58" s="1266"/>
      <c r="AT58" s="1266"/>
      <c r="AU58" s="1266"/>
      <c r="AV58" s="1266"/>
      <c r="AW58" s="1266"/>
      <c r="AX58" s="1266"/>
      <c r="AY58" s="1266"/>
      <c r="AZ58" s="1266"/>
      <c r="BA58" s="1266"/>
      <c r="BB58" s="1270"/>
      <c r="BC58" s="1270"/>
      <c r="BD58" s="1270"/>
      <c r="BE58" s="1270"/>
      <c r="BF58" s="1270"/>
      <c r="BG58" s="1270"/>
      <c r="BH58" s="1270"/>
      <c r="BI58" s="1270"/>
      <c r="BJ58" s="1270"/>
      <c r="BK58" s="1270"/>
      <c r="BL58" s="1270"/>
      <c r="BM58" s="1270"/>
      <c r="BN58" s="1270"/>
      <c r="BO58" s="1270"/>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1274"/>
      <c r="DE58" s="1272"/>
    </row>
    <row r="59" spans="1:109" s="1249" customFormat="1">
      <c r="A59" s="1235"/>
      <c r="B59" s="1272"/>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72"/>
    </row>
    <row r="60" spans="1:109" s="1249" customFormat="1">
      <c r="A60" s="1235"/>
      <c r="B60" s="1272"/>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72"/>
    </row>
    <row r="61" spans="1:109" s="1249" customFormat="1">
      <c r="A61" s="1235"/>
      <c r="B61" s="1276"/>
      <c r="C61" s="1277"/>
      <c r="D61" s="1277"/>
      <c r="E61" s="1277"/>
      <c r="F61" s="1277"/>
      <c r="G61" s="1277"/>
      <c r="H61" s="1277"/>
      <c r="I61" s="1277"/>
      <c r="J61" s="1277"/>
      <c r="K61" s="1277"/>
      <c r="L61" s="1277"/>
      <c r="M61" s="1278"/>
      <c r="N61" s="1278"/>
      <c r="O61" s="1277"/>
      <c r="P61" s="1277"/>
      <c r="Q61" s="1277"/>
      <c r="R61" s="1277"/>
      <c r="S61" s="1277"/>
      <c r="T61" s="1277"/>
      <c r="U61" s="1277"/>
      <c r="V61" s="1277"/>
      <c r="W61" s="1277"/>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8"/>
      <c r="AT61" s="1278"/>
      <c r="AU61" s="1277"/>
      <c r="AV61" s="1277"/>
      <c r="AW61" s="1277"/>
      <c r="AX61" s="1277"/>
      <c r="AY61" s="1277"/>
      <c r="AZ61" s="1277"/>
      <c r="BA61" s="1277"/>
      <c r="BB61" s="1277"/>
      <c r="BC61" s="1277"/>
      <c r="BD61" s="1277"/>
      <c r="BE61" s="1278"/>
      <c r="BF61" s="1278"/>
      <c r="BG61" s="1277"/>
      <c r="BH61" s="1277"/>
      <c r="BI61" s="1277"/>
      <c r="BJ61" s="1277"/>
      <c r="BK61" s="1277"/>
      <c r="BL61" s="1277"/>
      <c r="BM61" s="1277"/>
      <c r="BN61" s="1277"/>
      <c r="BO61" s="1277"/>
      <c r="BP61" s="1277"/>
      <c r="BQ61" s="1278"/>
      <c r="BR61" s="1278"/>
      <c r="BS61" s="1277"/>
      <c r="BT61" s="1277"/>
      <c r="BU61" s="1277"/>
      <c r="BV61" s="1277"/>
      <c r="BW61" s="1277"/>
      <c r="BX61" s="1277"/>
      <c r="BY61" s="1277"/>
      <c r="BZ61" s="1277"/>
      <c r="CA61" s="1277"/>
      <c r="CB61" s="1277"/>
      <c r="CC61" s="1278"/>
      <c r="CD61" s="1278"/>
      <c r="CE61" s="1277"/>
      <c r="CF61" s="1277"/>
      <c r="CG61" s="1277"/>
      <c r="CH61" s="1277"/>
      <c r="CI61" s="1277"/>
      <c r="CJ61" s="1277"/>
      <c r="CK61" s="1277"/>
      <c r="CL61" s="1277"/>
      <c r="CM61" s="1277"/>
      <c r="CN61" s="1277"/>
      <c r="CO61" s="1278"/>
      <c r="CP61" s="1278"/>
      <c r="CQ61" s="1277"/>
      <c r="CR61" s="1277"/>
      <c r="CS61" s="1277"/>
      <c r="CT61" s="1277"/>
      <c r="CU61" s="1277"/>
      <c r="CV61" s="1277"/>
      <c r="CW61" s="1277"/>
      <c r="CX61" s="1277"/>
      <c r="CY61" s="1277"/>
      <c r="CZ61" s="1277"/>
      <c r="DA61" s="1278"/>
      <c r="DB61" s="1278"/>
      <c r="DC61" s="1278"/>
      <c r="DD61" s="1279"/>
      <c r="DE61" s="1272"/>
    </row>
    <row r="62" spans="1:109">
      <c r="B62" s="1246"/>
      <c r="C62" s="1246"/>
      <c r="D62" s="1246"/>
      <c r="E62" s="1246"/>
      <c r="F62" s="1246"/>
      <c r="G62" s="1246"/>
      <c r="H62" s="1246"/>
      <c r="I62" s="1246"/>
      <c r="J62" s="1246"/>
      <c r="K62" s="1246"/>
      <c r="L62" s="1246"/>
      <c r="M62" s="1246"/>
      <c r="N62" s="1246"/>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c r="CB62" s="1246"/>
      <c r="CC62" s="1246"/>
      <c r="CD62" s="1246"/>
      <c r="CE62" s="1246"/>
      <c r="CF62" s="1246"/>
      <c r="CG62" s="1246"/>
      <c r="CH62" s="1246"/>
      <c r="CI62" s="1246"/>
      <c r="CJ62" s="1246"/>
      <c r="CK62" s="1246"/>
      <c r="CL62" s="1246"/>
      <c r="CM62" s="1246"/>
      <c r="CN62" s="1246"/>
      <c r="CO62" s="1246"/>
      <c r="CP62" s="1246"/>
      <c r="CQ62" s="1246"/>
      <c r="CR62" s="1246"/>
      <c r="CS62" s="1246"/>
      <c r="CT62" s="1246"/>
      <c r="CU62" s="1246"/>
      <c r="CV62" s="1246"/>
      <c r="CW62" s="1246"/>
      <c r="CX62" s="1246"/>
      <c r="CY62" s="1246"/>
      <c r="CZ62" s="1246"/>
      <c r="DA62" s="1246"/>
      <c r="DB62" s="1246"/>
      <c r="DC62" s="1246"/>
      <c r="DD62" s="1246"/>
      <c r="DE62" s="1235"/>
    </row>
    <row r="63" spans="1:109" ht="17.25">
      <c r="B63" s="1280" t="s">
        <v>615</v>
      </c>
    </row>
    <row r="64" spans="1:109">
      <c r="B64" s="1241"/>
      <c r="G64" s="1248"/>
      <c r="I64" s="1281"/>
      <c r="J64" s="1281"/>
      <c r="K64" s="1281"/>
      <c r="L64" s="1281"/>
      <c r="M64" s="1281"/>
      <c r="N64" s="1282"/>
      <c r="AM64" s="1248"/>
      <c r="AN64" s="1248" t="s">
        <v>608</v>
      </c>
      <c r="AP64" s="1249"/>
      <c r="AQ64" s="1249"/>
      <c r="AR64" s="1249"/>
      <c r="AY64" s="1248"/>
      <c r="BA64" s="1249"/>
      <c r="BB64" s="1249"/>
      <c r="BC64" s="1249"/>
      <c r="BK64" s="1248"/>
      <c r="BM64" s="1249"/>
      <c r="BN64" s="1249"/>
      <c r="BO64" s="1249"/>
      <c r="BW64" s="1248"/>
      <c r="BY64" s="1249"/>
      <c r="BZ64" s="1249"/>
      <c r="CA64" s="1249"/>
      <c r="CI64" s="1248"/>
      <c r="CK64" s="1249"/>
      <c r="CL64" s="1249"/>
      <c r="CM64" s="1249"/>
      <c r="CU64" s="1248"/>
      <c r="CW64" s="1249"/>
      <c r="CX64" s="1249"/>
      <c r="CY64" s="1249"/>
    </row>
    <row r="65" spans="2:107">
      <c r="B65" s="1241"/>
      <c r="AN65" s="1250" t="s">
        <v>616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2"/>
    </row>
    <row r="66" spans="2:107">
      <c r="B66" s="1241"/>
      <c r="AN66" s="1253"/>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5"/>
    </row>
    <row r="67" spans="2:107">
      <c r="B67" s="1241"/>
      <c r="AN67" s="1253"/>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5"/>
    </row>
    <row r="68" spans="2:107">
      <c r="B68" s="1241"/>
      <c r="AN68" s="1253"/>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5"/>
    </row>
    <row r="69" spans="2:107">
      <c r="B69" s="1241"/>
      <c r="AN69" s="1256"/>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8"/>
    </row>
    <row r="70" spans="2:107">
      <c r="B70" s="1241"/>
      <c r="H70" s="1283"/>
      <c r="I70" s="1283"/>
      <c r="J70" s="1284"/>
      <c r="K70" s="1284"/>
      <c r="L70" s="1285"/>
      <c r="M70" s="1284"/>
      <c r="N70" s="1285"/>
      <c r="AN70" s="1259"/>
      <c r="AO70" s="1259"/>
      <c r="AP70" s="1259"/>
      <c r="AZ70" s="1259"/>
      <c r="BA70" s="1259"/>
      <c r="BB70" s="1259"/>
      <c r="BL70" s="1259"/>
      <c r="BM70" s="1259"/>
      <c r="BN70" s="1259"/>
      <c r="BX70" s="1259"/>
      <c r="BY70" s="1259"/>
      <c r="BZ70" s="1259"/>
      <c r="CJ70" s="1259"/>
      <c r="CK70" s="1259"/>
      <c r="CL70" s="1259"/>
      <c r="CV70" s="1259"/>
      <c r="CW70" s="1259"/>
      <c r="CX70" s="1259"/>
    </row>
    <row r="71" spans="2:107">
      <c r="B71" s="1241"/>
      <c r="G71" s="1286"/>
      <c r="I71" s="1287"/>
      <c r="J71" s="1284"/>
      <c r="K71" s="1284"/>
      <c r="L71" s="1285"/>
      <c r="M71" s="1284"/>
      <c r="N71" s="1285"/>
      <c r="AM71" s="1286"/>
      <c r="AN71" s="1235" t="s">
        <v>610</v>
      </c>
    </row>
    <row r="72" spans="2:107">
      <c r="B72" s="1241"/>
      <c r="G72" s="1260"/>
      <c r="H72" s="1260"/>
      <c r="I72" s="1260"/>
      <c r="J72" s="1260"/>
      <c r="K72" s="1261"/>
      <c r="L72" s="1261"/>
      <c r="M72" s="1262"/>
      <c r="N72" s="126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562</v>
      </c>
      <c r="BQ72" s="1266"/>
      <c r="BR72" s="1266"/>
      <c r="BS72" s="1266"/>
      <c r="BT72" s="1266"/>
      <c r="BU72" s="1266"/>
      <c r="BV72" s="1266"/>
      <c r="BW72" s="1266"/>
      <c r="BX72" s="1266" t="s">
        <v>563</v>
      </c>
      <c r="BY72" s="1266"/>
      <c r="BZ72" s="1266"/>
      <c r="CA72" s="1266"/>
      <c r="CB72" s="1266"/>
      <c r="CC72" s="1266"/>
      <c r="CD72" s="1266"/>
      <c r="CE72" s="1266"/>
      <c r="CF72" s="1266" t="s">
        <v>564</v>
      </c>
      <c r="CG72" s="1266"/>
      <c r="CH72" s="1266"/>
      <c r="CI72" s="1266"/>
      <c r="CJ72" s="1266"/>
      <c r="CK72" s="1266"/>
      <c r="CL72" s="1266"/>
      <c r="CM72" s="1266"/>
      <c r="CN72" s="1266" t="s">
        <v>565</v>
      </c>
      <c r="CO72" s="1266"/>
      <c r="CP72" s="1266"/>
      <c r="CQ72" s="1266"/>
      <c r="CR72" s="1266"/>
      <c r="CS72" s="1266"/>
      <c r="CT72" s="1266"/>
      <c r="CU72" s="1266"/>
      <c r="CV72" s="1266" t="s">
        <v>566</v>
      </c>
      <c r="CW72" s="1266"/>
      <c r="CX72" s="1266"/>
      <c r="CY72" s="1266"/>
      <c r="CZ72" s="1266"/>
      <c r="DA72" s="1266"/>
      <c r="DB72" s="1266"/>
      <c r="DC72" s="1266"/>
    </row>
    <row r="73" spans="2:107">
      <c r="B73" s="1241"/>
      <c r="G73" s="1267"/>
      <c r="H73" s="1267"/>
      <c r="I73" s="1267"/>
      <c r="J73" s="1267"/>
      <c r="K73" s="1288"/>
      <c r="L73" s="1288"/>
      <c r="M73" s="1288"/>
      <c r="N73" s="1288"/>
      <c r="AM73" s="1259"/>
      <c r="AN73" s="1270" t="s">
        <v>611</v>
      </c>
      <c r="AO73" s="1270"/>
      <c r="AP73" s="1270"/>
      <c r="AQ73" s="1270"/>
      <c r="AR73" s="1270"/>
      <c r="AS73" s="1270"/>
      <c r="AT73" s="1270"/>
      <c r="AU73" s="1270"/>
      <c r="AV73" s="1270"/>
      <c r="AW73" s="1270"/>
      <c r="AX73" s="1270"/>
      <c r="AY73" s="1270"/>
      <c r="AZ73" s="1270"/>
      <c r="BA73" s="1270"/>
      <c r="BB73" s="1270" t="s">
        <v>612</v>
      </c>
      <c r="BC73" s="1270"/>
      <c r="BD73" s="1270"/>
      <c r="BE73" s="1270"/>
      <c r="BF73" s="1270"/>
      <c r="BG73" s="1270"/>
      <c r="BH73" s="1270"/>
      <c r="BI73" s="1270"/>
      <c r="BJ73" s="1270"/>
      <c r="BK73" s="1270"/>
      <c r="BL73" s="1270"/>
      <c r="BM73" s="1270"/>
      <c r="BN73" s="1270"/>
      <c r="BO73" s="1270"/>
      <c r="BP73" s="1271">
        <v>115</v>
      </c>
      <c r="BQ73" s="1271"/>
      <c r="BR73" s="1271"/>
      <c r="BS73" s="1271"/>
      <c r="BT73" s="1271"/>
      <c r="BU73" s="1271"/>
      <c r="BV73" s="1271"/>
      <c r="BW73" s="1271"/>
      <c r="BX73" s="1271">
        <v>96.9</v>
      </c>
      <c r="BY73" s="1271"/>
      <c r="BZ73" s="1271"/>
      <c r="CA73" s="1271"/>
      <c r="CB73" s="1271"/>
      <c r="CC73" s="1271"/>
      <c r="CD73" s="1271"/>
      <c r="CE73" s="1271"/>
      <c r="CF73" s="1271">
        <v>102.2</v>
      </c>
      <c r="CG73" s="1271"/>
      <c r="CH73" s="1271"/>
      <c r="CI73" s="1271"/>
      <c r="CJ73" s="1271"/>
      <c r="CK73" s="1271"/>
      <c r="CL73" s="1271"/>
      <c r="CM73" s="1271"/>
      <c r="CN73" s="1271">
        <v>93</v>
      </c>
      <c r="CO73" s="1271"/>
      <c r="CP73" s="1271"/>
      <c r="CQ73" s="1271"/>
      <c r="CR73" s="1271"/>
      <c r="CS73" s="1271"/>
      <c r="CT73" s="1271"/>
      <c r="CU73" s="1271"/>
      <c r="CV73" s="1271">
        <v>81.8</v>
      </c>
      <c r="CW73" s="1271"/>
      <c r="CX73" s="1271"/>
      <c r="CY73" s="1271"/>
      <c r="CZ73" s="1271"/>
      <c r="DA73" s="1271"/>
      <c r="DB73" s="1271"/>
      <c r="DC73" s="1271"/>
    </row>
    <row r="74" spans="2:107">
      <c r="B74" s="1241"/>
      <c r="G74" s="1267"/>
      <c r="H74" s="1267"/>
      <c r="I74" s="1267"/>
      <c r="J74" s="1267"/>
      <c r="K74" s="1288"/>
      <c r="L74" s="1288"/>
      <c r="M74" s="1288"/>
      <c r="N74" s="1288"/>
      <c r="AM74" s="1259"/>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c r="B75" s="1241"/>
      <c r="G75" s="1267"/>
      <c r="H75" s="1267"/>
      <c r="I75" s="1260"/>
      <c r="J75" s="1260"/>
      <c r="K75" s="1269"/>
      <c r="L75" s="1269"/>
      <c r="M75" s="1269"/>
      <c r="N75" s="1269"/>
      <c r="AM75" s="1259"/>
      <c r="AN75" s="1270"/>
      <c r="AO75" s="1270"/>
      <c r="AP75" s="1270"/>
      <c r="AQ75" s="1270"/>
      <c r="AR75" s="1270"/>
      <c r="AS75" s="1270"/>
      <c r="AT75" s="1270"/>
      <c r="AU75" s="1270"/>
      <c r="AV75" s="1270"/>
      <c r="AW75" s="1270"/>
      <c r="AX75" s="1270"/>
      <c r="AY75" s="1270"/>
      <c r="AZ75" s="1270"/>
      <c r="BA75" s="1270"/>
      <c r="BB75" s="1270" t="s">
        <v>617</v>
      </c>
      <c r="BC75" s="1270"/>
      <c r="BD75" s="1270"/>
      <c r="BE75" s="1270"/>
      <c r="BF75" s="1270"/>
      <c r="BG75" s="1270"/>
      <c r="BH75" s="1270"/>
      <c r="BI75" s="1270"/>
      <c r="BJ75" s="1270"/>
      <c r="BK75" s="1270"/>
      <c r="BL75" s="1270"/>
      <c r="BM75" s="1270"/>
      <c r="BN75" s="1270"/>
      <c r="BO75" s="1270"/>
      <c r="BP75" s="1271">
        <v>8.9</v>
      </c>
      <c r="BQ75" s="1271"/>
      <c r="BR75" s="1271"/>
      <c r="BS75" s="1271"/>
      <c r="BT75" s="1271"/>
      <c r="BU75" s="1271"/>
      <c r="BV75" s="1271"/>
      <c r="BW75" s="1271"/>
      <c r="BX75" s="1271">
        <v>9.5</v>
      </c>
      <c r="BY75" s="1271"/>
      <c r="BZ75" s="1271"/>
      <c r="CA75" s="1271"/>
      <c r="CB75" s="1271"/>
      <c r="CC75" s="1271"/>
      <c r="CD75" s="1271"/>
      <c r="CE75" s="1271"/>
      <c r="CF75" s="1271">
        <v>9.4</v>
      </c>
      <c r="CG75" s="1271"/>
      <c r="CH75" s="1271"/>
      <c r="CI75" s="1271"/>
      <c r="CJ75" s="1271"/>
      <c r="CK75" s="1271"/>
      <c r="CL75" s="1271"/>
      <c r="CM75" s="1271"/>
      <c r="CN75" s="1271">
        <v>9.1999999999999993</v>
      </c>
      <c r="CO75" s="1271"/>
      <c r="CP75" s="1271"/>
      <c r="CQ75" s="1271"/>
      <c r="CR75" s="1271"/>
      <c r="CS75" s="1271"/>
      <c r="CT75" s="1271"/>
      <c r="CU75" s="1271"/>
      <c r="CV75" s="1271">
        <v>8.6999999999999993</v>
      </c>
      <c r="CW75" s="1271"/>
      <c r="CX75" s="1271"/>
      <c r="CY75" s="1271"/>
      <c r="CZ75" s="1271"/>
      <c r="DA75" s="1271"/>
      <c r="DB75" s="1271"/>
      <c r="DC75" s="1271"/>
    </row>
    <row r="76" spans="2:107">
      <c r="B76" s="1241"/>
      <c r="G76" s="1267"/>
      <c r="H76" s="1267"/>
      <c r="I76" s="1260"/>
      <c r="J76" s="1260"/>
      <c r="K76" s="1269"/>
      <c r="L76" s="1269"/>
      <c r="M76" s="1269"/>
      <c r="N76" s="1269"/>
      <c r="AM76" s="1259"/>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c r="B77" s="1241"/>
      <c r="G77" s="1260"/>
      <c r="H77" s="1260"/>
      <c r="I77" s="1260"/>
      <c r="J77" s="1260"/>
      <c r="K77" s="1288"/>
      <c r="L77" s="1288"/>
      <c r="M77" s="1288"/>
      <c r="N77" s="1288"/>
      <c r="AN77" s="1266" t="s">
        <v>614</v>
      </c>
      <c r="AO77" s="1266"/>
      <c r="AP77" s="1266"/>
      <c r="AQ77" s="1266"/>
      <c r="AR77" s="1266"/>
      <c r="AS77" s="1266"/>
      <c r="AT77" s="1266"/>
      <c r="AU77" s="1266"/>
      <c r="AV77" s="1266"/>
      <c r="AW77" s="1266"/>
      <c r="AX77" s="1266"/>
      <c r="AY77" s="1266"/>
      <c r="AZ77" s="1266"/>
      <c r="BA77" s="1266"/>
      <c r="BB77" s="1270" t="s">
        <v>612</v>
      </c>
      <c r="BC77" s="1270"/>
      <c r="BD77" s="1270"/>
      <c r="BE77" s="1270"/>
      <c r="BF77" s="1270"/>
      <c r="BG77" s="1270"/>
      <c r="BH77" s="1270"/>
      <c r="BI77" s="1270"/>
      <c r="BJ77" s="1270"/>
      <c r="BK77" s="1270"/>
      <c r="BL77" s="1270"/>
      <c r="BM77" s="1270"/>
      <c r="BN77" s="1270"/>
      <c r="BO77" s="1270"/>
      <c r="BP77" s="1271">
        <v>25.4</v>
      </c>
      <c r="BQ77" s="1271"/>
      <c r="BR77" s="1271"/>
      <c r="BS77" s="1271"/>
      <c r="BT77" s="1271"/>
      <c r="BU77" s="1271"/>
      <c r="BV77" s="1271"/>
      <c r="BW77" s="1271"/>
      <c r="BX77" s="1271">
        <v>23</v>
      </c>
      <c r="BY77" s="1271"/>
      <c r="BZ77" s="1271"/>
      <c r="CA77" s="1271"/>
      <c r="CB77" s="1271"/>
      <c r="CC77" s="1271"/>
      <c r="CD77" s="1271"/>
      <c r="CE77" s="1271"/>
      <c r="CF77" s="1271">
        <v>28</v>
      </c>
      <c r="CG77" s="1271"/>
      <c r="CH77" s="1271"/>
      <c r="CI77" s="1271"/>
      <c r="CJ77" s="1271"/>
      <c r="CK77" s="1271"/>
      <c r="CL77" s="1271"/>
      <c r="CM77" s="1271"/>
      <c r="CN77" s="1271">
        <v>11.2</v>
      </c>
      <c r="CO77" s="1271"/>
      <c r="CP77" s="1271"/>
      <c r="CQ77" s="1271"/>
      <c r="CR77" s="1271"/>
      <c r="CS77" s="1271"/>
      <c r="CT77" s="1271"/>
      <c r="CU77" s="1271"/>
      <c r="CV77" s="1271">
        <v>4.5999999999999996</v>
      </c>
      <c r="CW77" s="1271"/>
      <c r="CX77" s="1271"/>
      <c r="CY77" s="1271"/>
      <c r="CZ77" s="1271"/>
      <c r="DA77" s="1271"/>
      <c r="DB77" s="1271"/>
      <c r="DC77" s="1271"/>
    </row>
    <row r="78" spans="2:107">
      <c r="B78" s="1241"/>
      <c r="G78" s="1260"/>
      <c r="H78" s="1260"/>
      <c r="I78" s="1260"/>
      <c r="J78" s="1260"/>
      <c r="K78" s="1288"/>
      <c r="L78" s="1288"/>
      <c r="M78" s="1288"/>
      <c r="N78" s="1288"/>
      <c r="AN78" s="1266"/>
      <c r="AO78" s="1266"/>
      <c r="AP78" s="1266"/>
      <c r="AQ78" s="1266"/>
      <c r="AR78" s="1266"/>
      <c r="AS78" s="1266"/>
      <c r="AT78" s="1266"/>
      <c r="AU78" s="1266"/>
      <c r="AV78" s="1266"/>
      <c r="AW78" s="1266"/>
      <c r="AX78" s="1266"/>
      <c r="AY78" s="1266"/>
      <c r="AZ78" s="1266"/>
      <c r="BA78" s="1266"/>
      <c r="BB78" s="1270"/>
      <c r="BC78" s="1270"/>
      <c r="BD78" s="1270"/>
      <c r="BE78" s="1270"/>
      <c r="BF78" s="1270"/>
      <c r="BG78" s="1270"/>
      <c r="BH78" s="1270"/>
      <c r="BI78" s="1270"/>
      <c r="BJ78" s="1270"/>
      <c r="BK78" s="1270"/>
      <c r="BL78" s="1270"/>
      <c r="BM78" s="1270"/>
      <c r="BN78" s="1270"/>
      <c r="BO78" s="1270"/>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c r="B79" s="1241"/>
      <c r="G79" s="1260"/>
      <c r="H79" s="1260"/>
      <c r="I79" s="1273"/>
      <c r="J79" s="1273"/>
      <c r="K79" s="1289"/>
      <c r="L79" s="1289"/>
      <c r="M79" s="1289"/>
      <c r="N79" s="1289"/>
      <c r="AN79" s="1266"/>
      <c r="AO79" s="1266"/>
      <c r="AP79" s="1266"/>
      <c r="AQ79" s="1266"/>
      <c r="AR79" s="1266"/>
      <c r="AS79" s="1266"/>
      <c r="AT79" s="1266"/>
      <c r="AU79" s="1266"/>
      <c r="AV79" s="1266"/>
      <c r="AW79" s="1266"/>
      <c r="AX79" s="1266"/>
      <c r="AY79" s="1266"/>
      <c r="AZ79" s="1266"/>
      <c r="BA79" s="1266"/>
      <c r="BB79" s="1270" t="s">
        <v>617</v>
      </c>
      <c r="BC79" s="1270"/>
      <c r="BD79" s="1270"/>
      <c r="BE79" s="1270"/>
      <c r="BF79" s="1270"/>
      <c r="BG79" s="1270"/>
      <c r="BH79" s="1270"/>
      <c r="BI79" s="1270"/>
      <c r="BJ79" s="1270"/>
      <c r="BK79" s="1270"/>
      <c r="BL79" s="1270"/>
      <c r="BM79" s="1270"/>
      <c r="BN79" s="1270"/>
      <c r="BO79" s="1270"/>
      <c r="BP79" s="1271">
        <v>7.8</v>
      </c>
      <c r="BQ79" s="1271"/>
      <c r="BR79" s="1271"/>
      <c r="BS79" s="1271"/>
      <c r="BT79" s="1271"/>
      <c r="BU79" s="1271"/>
      <c r="BV79" s="1271"/>
      <c r="BW79" s="1271"/>
      <c r="BX79" s="1271">
        <v>7.7</v>
      </c>
      <c r="BY79" s="1271"/>
      <c r="BZ79" s="1271"/>
      <c r="CA79" s="1271"/>
      <c r="CB79" s="1271"/>
      <c r="CC79" s="1271"/>
      <c r="CD79" s="1271"/>
      <c r="CE79" s="1271"/>
      <c r="CF79" s="1271">
        <v>7.5</v>
      </c>
      <c r="CG79" s="1271"/>
      <c r="CH79" s="1271"/>
      <c r="CI79" s="1271"/>
      <c r="CJ79" s="1271"/>
      <c r="CK79" s="1271"/>
      <c r="CL79" s="1271"/>
      <c r="CM79" s="1271"/>
      <c r="CN79" s="1271">
        <v>5.7</v>
      </c>
      <c r="CO79" s="1271"/>
      <c r="CP79" s="1271"/>
      <c r="CQ79" s="1271"/>
      <c r="CR79" s="1271"/>
      <c r="CS79" s="1271"/>
      <c r="CT79" s="1271"/>
      <c r="CU79" s="1271"/>
      <c r="CV79" s="1271">
        <v>5.8</v>
      </c>
      <c r="CW79" s="1271"/>
      <c r="CX79" s="1271"/>
      <c r="CY79" s="1271"/>
      <c r="CZ79" s="1271"/>
      <c r="DA79" s="1271"/>
      <c r="DB79" s="1271"/>
      <c r="DC79" s="1271"/>
    </row>
    <row r="80" spans="2:107">
      <c r="B80" s="1241"/>
      <c r="G80" s="1260"/>
      <c r="H80" s="1260"/>
      <c r="I80" s="1273"/>
      <c r="J80" s="1273"/>
      <c r="K80" s="1289"/>
      <c r="L80" s="1289"/>
      <c r="M80" s="1289"/>
      <c r="N80" s="1289"/>
      <c r="AN80" s="1266"/>
      <c r="AO80" s="1266"/>
      <c r="AP80" s="1266"/>
      <c r="AQ80" s="1266"/>
      <c r="AR80" s="1266"/>
      <c r="AS80" s="1266"/>
      <c r="AT80" s="1266"/>
      <c r="AU80" s="1266"/>
      <c r="AV80" s="1266"/>
      <c r="AW80" s="1266"/>
      <c r="AX80" s="1266"/>
      <c r="AY80" s="1266"/>
      <c r="AZ80" s="1266"/>
      <c r="BA80" s="1266"/>
      <c r="BB80" s="1270"/>
      <c r="BC80" s="1270"/>
      <c r="BD80" s="1270"/>
      <c r="BE80" s="1270"/>
      <c r="BF80" s="1270"/>
      <c r="BG80" s="1270"/>
      <c r="BH80" s="1270"/>
      <c r="BI80" s="1270"/>
      <c r="BJ80" s="1270"/>
      <c r="BK80" s="1270"/>
      <c r="BL80" s="1270"/>
      <c r="BM80" s="1270"/>
      <c r="BN80" s="1270"/>
      <c r="BO80" s="1270"/>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c r="B81" s="1241"/>
    </row>
    <row r="82" spans="2:109" ht="17.25">
      <c r="B82" s="1241"/>
      <c r="K82" s="1290"/>
      <c r="L82" s="1290"/>
      <c r="M82" s="1290"/>
      <c r="N82" s="1290"/>
      <c r="AQ82" s="1290"/>
      <c r="AR82" s="1290"/>
      <c r="AS82" s="1290"/>
      <c r="AT82" s="1290"/>
      <c r="BC82" s="1290"/>
      <c r="BD82" s="1290"/>
      <c r="BE82" s="1290"/>
      <c r="BF82" s="1290"/>
      <c r="BO82" s="1290"/>
      <c r="BP82" s="1290"/>
      <c r="BQ82" s="1290"/>
      <c r="BR82" s="1290"/>
      <c r="CA82" s="1290"/>
      <c r="CB82" s="1290"/>
      <c r="CC82" s="1290"/>
      <c r="CD82" s="1290"/>
      <c r="CM82" s="1290"/>
      <c r="CN82" s="1290"/>
      <c r="CO82" s="1290"/>
      <c r="CP82" s="1290"/>
      <c r="CY82" s="1290"/>
      <c r="CZ82" s="1290"/>
      <c r="DA82" s="1290"/>
      <c r="DB82" s="1290"/>
      <c r="DC82" s="1290"/>
    </row>
    <row r="83" spans="2:109">
      <c r="B83" s="1243"/>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5"/>
    </row>
    <row r="84" spans="2:109">
      <c r="DD84" s="1235"/>
      <c r="DE84" s="1235"/>
    </row>
    <row r="85" spans="2:109">
      <c r="DD85" s="1235"/>
      <c r="DE85" s="1235"/>
    </row>
  </sheetData>
  <sheetProtection algorithmName="SHA-512" hashValue="J3dgQF52/R97mIUYKdaPBOnQtU1a8A//HMzIfZxwo4Nq9alW7nz68IG7TP962u9bpPRVaGl0nzAuQXGHwLYIig==" saltValue="1+b2aMqmFf8dDR09of2z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3660-760E-4C00-ADC2-D6F9EF18AA36}">
  <sheetPr>
    <pageSetUpPr fitToPage="1"/>
  </sheetPr>
  <dimension ref="A1:DR137"/>
  <sheetViews>
    <sheetView showGridLines="0" zoomScale="90" zoomScaleNormal="90" zoomScaleSheetLayoutView="70" workbookViewId="0">
      <selection activeCell="BU62" sqref="BU62"/>
    </sheetView>
  </sheetViews>
  <sheetFormatPr defaultColWidth="0" defaultRowHeight="13.5" customHeight="1" zeroHeight="1"/>
  <cols>
    <col min="1" max="34" width="2.5" style="258" customWidth="1"/>
    <col min="35" max="122" width="2.5" style="257" customWidth="1"/>
    <col min="123" max="16384" width="2.5" style="257" hidden="1"/>
  </cols>
  <sheetData>
    <row r="1" spans="1:34" ht="13.5" customHeight="1">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c r="S2" s="257"/>
      <c r="AH2" s="257"/>
    </row>
    <row r="3" spans="1:34">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row r="5" spans="1:34"/>
    <row r="6" spans="1:34"/>
    <row r="7" spans="1:34"/>
    <row r="8" spans="1:34"/>
    <row r="9" spans="1:34">
      <c r="AH9" s="257"/>
    </row>
    <row r="10" spans="1:34"/>
    <row r="11" spans="1:34"/>
    <row r="12" spans="1:34"/>
    <row r="13" spans="1:34"/>
    <row r="14" spans="1:34"/>
    <row r="15" spans="1:34"/>
    <row r="16" spans="1:34"/>
    <row r="17" spans="12:34">
      <c r="AH17" s="257"/>
    </row>
    <row r="18" spans="12:34"/>
    <row r="19" spans="12:34"/>
    <row r="20" spans="12:34">
      <c r="AH20" s="257"/>
    </row>
    <row r="21" spans="12:34">
      <c r="AH21" s="257"/>
    </row>
    <row r="22" spans="12:34"/>
    <row r="23" spans="12:34"/>
    <row r="24" spans="12:34">
      <c r="Q24" s="257"/>
    </row>
    <row r="25" spans="12:34"/>
    <row r="26" spans="12:34"/>
    <row r="27" spans="12:34"/>
    <row r="28" spans="12:34">
      <c r="O28" s="257"/>
      <c r="T28" s="257"/>
      <c r="AH28" s="257"/>
    </row>
    <row r="29" spans="12:34"/>
    <row r="30" spans="12:34"/>
    <row r="31" spans="12:34">
      <c r="Q31" s="257"/>
    </row>
    <row r="32" spans="12:34">
      <c r="L32" s="257"/>
    </row>
    <row r="33" spans="2:34">
      <c r="C33" s="257"/>
      <c r="E33" s="257"/>
      <c r="G33" s="257"/>
      <c r="I33" s="257"/>
      <c r="X33" s="257"/>
    </row>
    <row r="34" spans="2:34">
      <c r="B34" s="257"/>
      <c r="P34" s="257"/>
      <c r="R34" s="257"/>
      <c r="T34" s="257"/>
    </row>
    <row r="35" spans="2:34">
      <c r="D35" s="257"/>
      <c r="W35" s="257"/>
      <c r="AC35" s="257"/>
      <c r="AD35" s="257"/>
      <c r="AE35" s="257"/>
      <c r="AF35" s="257"/>
      <c r="AG35" s="257"/>
      <c r="AH35" s="257"/>
    </row>
    <row r="36" spans="2:34">
      <c r="H36" s="257"/>
      <c r="J36" s="257"/>
      <c r="K36" s="257"/>
      <c r="M36" s="257"/>
      <c r="Y36" s="257"/>
      <c r="Z36" s="257"/>
      <c r="AA36" s="257"/>
      <c r="AB36" s="257"/>
      <c r="AC36" s="257"/>
      <c r="AD36" s="257"/>
      <c r="AE36" s="257"/>
      <c r="AF36" s="257"/>
      <c r="AG36" s="257"/>
      <c r="AH36" s="257"/>
    </row>
    <row r="37" spans="2:34">
      <c r="AH37" s="257"/>
    </row>
    <row r="38" spans="2:34">
      <c r="AG38" s="257"/>
      <c r="AH38" s="257"/>
    </row>
    <row r="39" spans="2:34"/>
    <row r="40" spans="2:34">
      <c r="X40" s="257"/>
    </row>
    <row r="41" spans="2:34">
      <c r="R41" s="257"/>
    </row>
    <row r="42" spans="2:34">
      <c r="W42" s="257"/>
    </row>
    <row r="43" spans="2:34">
      <c r="Y43" s="257"/>
      <c r="Z43" s="257"/>
      <c r="AA43" s="257"/>
      <c r="AB43" s="257"/>
      <c r="AC43" s="257"/>
      <c r="AD43" s="257"/>
      <c r="AE43" s="257"/>
      <c r="AF43" s="257"/>
      <c r="AG43" s="257"/>
      <c r="AH43" s="257"/>
    </row>
    <row r="44" spans="2:34">
      <c r="AH44" s="257"/>
    </row>
    <row r="45" spans="2:34">
      <c r="X45" s="257"/>
    </row>
    <row r="46" spans="2:34"/>
    <row r="47" spans="2:34"/>
    <row r="48" spans="2:34">
      <c r="W48" s="257"/>
      <c r="Y48" s="257"/>
      <c r="Z48" s="257"/>
      <c r="AA48" s="257"/>
      <c r="AB48" s="257"/>
      <c r="AC48" s="257"/>
      <c r="AD48" s="257"/>
      <c r="AE48" s="257"/>
      <c r="AF48" s="257"/>
      <c r="AG48" s="257"/>
      <c r="AH48" s="257"/>
    </row>
    <row r="49" spans="28:34"/>
    <row r="50" spans="28:34">
      <c r="AE50" s="257"/>
      <c r="AF50" s="257"/>
      <c r="AG50" s="257"/>
      <c r="AH50" s="257"/>
    </row>
    <row r="51" spans="28:34">
      <c r="AC51" s="257"/>
      <c r="AD51" s="257"/>
      <c r="AE51" s="257"/>
      <c r="AF51" s="257"/>
      <c r="AG51" s="257"/>
      <c r="AH51" s="257"/>
    </row>
    <row r="52" spans="28:34"/>
    <row r="53" spans="28:34">
      <c r="AF53" s="257"/>
      <c r="AG53" s="257"/>
      <c r="AH53" s="257"/>
    </row>
    <row r="54" spans="28:34">
      <c r="AH54" s="257"/>
    </row>
    <row r="55" spans="28:34"/>
    <row r="56" spans="28:34">
      <c r="AB56" s="257"/>
      <c r="AC56" s="257"/>
      <c r="AD56" s="257"/>
      <c r="AE56" s="257"/>
      <c r="AF56" s="257"/>
      <c r="AG56" s="257"/>
      <c r="AH56" s="257"/>
    </row>
    <row r="57" spans="28:34">
      <c r="AH57" s="257"/>
    </row>
    <row r="58" spans="28:34">
      <c r="AH58" s="257"/>
    </row>
    <row r="59" spans="28:34"/>
    <row r="60" spans="28:34"/>
    <row r="61" spans="28:34"/>
    <row r="62" spans="28:34"/>
    <row r="63" spans="28:34">
      <c r="AH63" s="257"/>
    </row>
    <row r="64" spans="28:34">
      <c r="AG64" s="257"/>
      <c r="AH64" s="257"/>
    </row>
    <row r="65" spans="28:34"/>
    <row r="66" spans="28:34"/>
    <row r="67" spans="28:34"/>
    <row r="68" spans="28:34">
      <c r="AB68" s="257"/>
      <c r="AC68" s="257"/>
      <c r="AD68" s="257"/>
      <c r="AE68" s="257"/>
      <c r="AF68" s="257"/>
      <c r="AG68" s="257"/>
      <c r="AH68" s="257"/>
    </row>
    <row r="69" spans="28:34">
      <c r="AF69" s="257"/>
      <c r="AG69" s="257"/>
      <c r="AH69" s="257"/>
    </row>
    <row r="70" spans="28:34"/>
    <row r="71" spans="28:34"/>
    <row r="72" spans="28:34"/>
    <row r="73" spans="28:34"/>
    <row r="74" spans="28:34"/>
    <row r="75" spans="28:34">
      <c r="AH75" s="257"/>
    </row>
    <row r="76" spans="28:34">
      <c r="AF76" s="257"/>
      <c r="AG76" s="257"/>
      <c r="AH76" s="257"/>
    </row>
    <row r="77" spans="28:34">
      <c r="AG77" s="257"/>
      <c r="AH77" s="257"/>
    </row>
    <row r="78" spans="28:34"/>
    <row r="79" spans="28:34"/>
    <row r="80" spans="28:34"/>
    <row r="81" spans="25:34"/>
    <row r="82" spans="25:34">
      <c r="Y82" s="257"/>
    </row>
    <row r="83" spans="25:34">
      <c r="Y83" s="257"/>
      <c r="Z83" s="257"/>
      <c r="AA83" s="257"/>
      <c r="AB83" s="257"/>
      <c r="AC83" s="257"/>
      <c r="AD83" s="257"/>
      <c r="AE83" s="257"/>
      <c r="AF83" s="257"/>
      <c r="AG83" s="257"/>
      <c r="AH83" s="257"/>
    </row>
    <row r="84" spans="25:34"/>
    <row r="85" spans="25:34"/>
    <row r="86" spans="25:34"/>
    <row r="87" spans="25:34"/>
    <row r="88" spans="25:34">
      <c r="AH88" s="257"/>
    </row>
    <row r="89" spans="25:34"/>
    <row r="90" spans="25:34"/>
    <row r="91" spans="25:34"/>
    <row r="92" spans="25:34" ht="13.5" customHeight="1"/>
    <row r="93" spans="25:34" ht="13.5" customHeight="1"/>
    <row r="94" spans="25:34" ht="13.5" customHeight="1">
      <c r="AF94" s="257"/>
      <c r="AG94" s="257"/>
      <c r="AH94" s="257"/>
    </row>
    <row r="95" spans="25:34" ht="13.5" customHeight="1">
      <c r="AH95" s="257"/>
    </row>
    <row r="96" spans="25:34" ht="13.5" customHeight="1"/>
    <row r="97" spans="33:34" ht="13.5" customHeight="1"/>
    <row r="98" spans="33:34" ht="13.5" customHeight="1"/>
    <row r="99" spans="33:34" ht="13.5" customHeight="1"/>
    <row r="100" spans="33:34" ht="13.5" customHeight="1"/>
    <row r="101" spans="33:34" ht="13.5" customHeight="1">
      <c r="AH101" s="257"/>
    </row>
    <row r="102" spans="33:34" ht="13.5" customHeight="1"/>
    <row r="103" spans="33:34" ht="13.5" customHeight="1"/>
    <row r="104" spans="33:34" ht="13.5" customHeight="1">
      <c r="AG104" s="257"/>
      <c r="AH104" s="25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7"/>
    </row>
    <row r="117" spans="34:122" ht="13.5" customHeight="1"/>
    <row r="118" spans="34:122" ht="13.5" customHeight="1"/>
    <row r="119" spans="34:122" ht="13.5" customHeight="1"/>
    <row r="120" spans="34:122" ht="13.5" customHeight="1">
      <c r="AH120" s="257"/>
    </row>
    <row r="121" spans="34:122" ht="13.5" customHeight="1">
      <c r="AH121" s="257"/>
    </row>
    <row r="122" spans="34:122" ht="13.5" customHeight="1"/>
    <row r="123" spans="34:122" ht="13.5" customHeight="1"/>
    <row r="124" spans="34:122" ht="13.5" customHeight="1"/>
    <row r="125" spans="34:122" ht="13.5" customHeight="1">
      <c r="DR125" s="257"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sheetData>
  <sheetProtection algorithmName="SHA-512" hashValue="DyJ5vAUGjDyUB7Oit0oetdFHwdM4lnAQeYFvXf5hKBRxIBTh96KmBKZkl5VSxb4VYDB+lVSrNYTQnx0x8546Ug==" saltValue="XeiNAVbyN8ZRcNQwPRL0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75E0-CE13-4690-9BF3-9E098BD288F7}">
  <sheetPr>
    <pageSetUpPr fitToPage="1"/>
  </sheetPr>
  <dimension ref="A1:DR125"/>
  <sheetViews>
    <sheetView showGridLines="0" zoomScale="85" zoomScaleNormal="85" zoomScaleSheetLayoutView="55" workbookViewId="0">
      <selection activeCell="BU62" sqref="BU62"/>
    </sheetView>
  </sheetViews>
  <sheetFormatPr defaultColWidth="0" defaultRowHeight="13.5" customHeight="1" zeroHeight="1"/>
  <cols>
    <col min="1" max="34" width="2.5" style="258" customWidth="1"/>
    <col min="35" max="122" width="2.5" style="257" customWidth="1"/>
    <col min="123" max="16384" width="2.5" style="257" hidden="1"/>
  </cols>
  <sheetData>
    <row r="1" spans="2:34" ht="13.5" customHeight="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c r="S2" s="257"/>
      <c r="AH2" s="257"/>
    </row>
    <row r="3" spans="2:34">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row r="5" spans="2:34"/>
    <row r="6" spans="2:34"/>
    <row r="7" spans="2:34"/>
    <row r="8" spans="2:34"/>
    <row r="9" spans="2:34">
      <c r="AH9" s="257"/>
    </row>
    <row r="10" spans="2:34"/>
    <row r="11" spans="2:34"/>
    <row r="12" spans="2:34"/>
    <row r="13" spans="2:34"/>
    <row r="14" spans="2:34"/>
    <row r="15" spans="2:34"/>
    <row r="16" spans="2:34"/>
    <row r="17" spans="12:34">
      <c r="AH17" s="257"/>
    </row>
    <row r="18" spans="12:34"/>
    <row r="19" spans="12:34"/>
    <row r="20" spans="12:34">
      <c r="AH20" s="257"/>
    </row>
    <row r="21" spans="12:34">
      <c r="AH21" s="257"/>
    </row>
    <row r="22" spans="12:34"/>
    <row r="23" spans="12:34"/>
    <row r="24" spans="12:34">
      <c r="Q24" s="257"/>
    </row>
    <row r="25" spans="12:34"/>
    <row r="26" spans="12:34"/>
    <row r="27" spans="12:34"/>
    <row r="28" spans="12:34">
      <c r="O28" s="257"/>
      <c r="T28" s="257"/>
      <c r="AH28" s="257"/>
    </row>
    <row r="29" spans="12:34"/>
    <row r="30" spans="12:34"/>
    <row r="31" spans="12:34">
      <c r="Q31" s="257"/>
    </row>
    <row r="32" spans="12:34">
      <c r="L32" s="257"/>
    </row>
    <row r="33" spans="2:34">
      <c r="C33" s="257"/>
      <c r="E33" s="257"/>
      <c r="G33" s="257"/>
      <c r="I33" s="257"/>
      <c r="X33" s="257"/>
    </row>
    <row r="34" spans="2:34">
      <c r="B34" s="257"/>
      <c r="P34" s="257"/>
      <c r="R34" s="257"/>
      <c r="T34" s="257"/>
    </row>
    <row r="35" spans="2:34">
      <c r="D35" s="257"/>
      <c r="W35" s="257"/>
      <c r="AC35" s="257"/>
      <c r="AD35" s="257"/>
      <c r="AE35" s="257"/>
      <c r="AF35" s="257"/>
      <c r="AG35" s="257"/>
      <c r="AH35" s="257"/>
    </row>
    <row r="36" spans="2:34">
      <c r="H36" s="257"/>
      <c r="J36" s="257"/>
      <c r="K36" s="257"/>
      <c r="M36" s="257"/>
      <c r="Y36" s="257"/>
      <c r="Z36" s="257"/>
      <c r="AA36" s="257"/>
      <c r="AB36" s="257"/>
      <c r="AC36" s="257"/>
      <c r="AD36" s="257"/>
      <c r="AE36" s="257"/>
      <c r="AF36" s="257"/>
      <c r="AG36" s="257"/>
      <c r="AH36" s="257"/>
    </row>
    <row r="37" spans="2:34">
      <c r="AH37" s="257"/>
    </row>
    <row r="38" spans="2:34">
      <c r="AG38" s="257"/>
      <c r="AH38" s="257"/>
    </row>
    <row r="39" spans="2:34"/>
    <row r="40" spans="2:34">
      <c r="X40" s="257"/>
    </row>
    <row r="41" spans="2:34">
      <c r="R41" s="257"/>
    </row>
    <row r="42" spans="2:34">
      <c r="W42" s="257"/>
    </row>
    <row r="43" spans="2:34">
      <c r="Y43" s="257"/>
      <c r="Z43" s="257"/>
      <c r="AA43" s="257"/>
      <c r="AB43" s="257"/>
      <c r="AC43" s="257"/>
      <c r="AD43" s="257"/>
      <c r="AE43" s="257"/>
      <c r="AF43" s="257"/>
      <c r="AG43" s="257"/>
      <c r="AH43" s="257"/>
    </row>
    <row r="44" spans="2:34">
      <c r="AH44" s="257"/>
    </row>
    <row r="45" spans="2:34">
      <c r="X45" s="257"/>
    </row>
    <row r="46" spans="2:34"/>
    <row r="47" spans="2:34"/>
    <row r="48" spans="2:34">
      <c r="W48" s="257"/>
      <c r="Y48" s="257"/>
      <c r="Z48" s="257"/>
      <c r="AA48" s="257"/>
      <c r="AB48" s="257"/>
      <c r="AC48" s="257"/>
      <c r="AD48" s="257"/>
      <c r="AE48" s="257"/>
      <c r="AF48" s="257"/>
      <c r="AG48" s="257"/>
      <c r="AH48" s="257"/>
    </row>
    <row r="49" spans="28:34"/>
    <row r="50" spans="28:34">
      <c r="AE50" s="257"/>
      <c r="AF50" s="257"/>
      <c r="AG50" s="257"/>
      <c r="AH50" s="257"/>
    </row>
    <row r="51" spans="28:34">
      <c r="AC51" s="257"/>
      <c r="AD51" s="257"/>
      <c r="AE51" s="257"/>
      <c r="AF51" s="257"/>
      <c r="AG51" s="257"/>
      <c r="AH51" s="257"/>
    </row>
    <row r="52" spans="28:34"/>
    <row r="53" spans="28:34">
      <c r="AF53" s="257"/>
      <c r="AG53" s="257"/>
      <c r="AH53" s="257"/>
    </row>
    <row r="54" spans="28:34">
      <c r="AH54" s="257"/>
    </row>
    <row r="55" spans="28:34"/>
    <row r="56" spans="28:34">
      <c r="AB56" s="257"/>
      <c r="AC56" s="257"/>
      <c r="AD56" s="257"/>
      <c r="AE56" s="257"/>
      <c r="AF56" s="257"/>
      <c r="AG56" s="257"/>
      <c r="AH56" s="257"/>
    </row>
    <row r="57" spans="28:34">
      <c r="AH57" s="257"/>
    </row>
    <row r="58" spans="28:34">
      <c r="AH58" s="257"/>
    </row>
    <row r="59" spans="28:34">
      <c r="AG59" s="257"/>
      <c r="AH59" s="257"/>
    </row>
    <row r="60" spans="28:34"/>
    <row r="61" spans="28:34"/>
    <row r="62" spans="28:34"/>
    <row r="63" spans="28:34">
      <c r="AH63" s="257"/>
    </row>
    <row r="64" spans="28:34">
      <c r="AG64" s="257"/>
      <c r="AH64" s="257"/>
    </row>
    <row r="65" spans="28:34"/>
    <row r="66" spans="28:34"/>
    <row r="67" spans="28:34"/>
    <row r="68" spans="28:34">
      <c r="AB68" s="257"/>
      <c r="AC68" s="257"/>
      <c r="AD68" s="257"/>
      <c r="AE68" s="257"/>
      <c r="AF68" s="257"/>
      <c r="AG68" s="257"/>
      <c r="AH68" s="257"/>
    </row>
    <row r="69" spans="28:34">
      <c r="AF69" s="257"/>
      <c r="AG69" s="257"/>
      <c r="AH69" s="257"/>
    </row>
    <row r="70" spans="28:34"/>
    <row r="71" spans="28:34"/>
    <row r="72" spans="28:34"/>
    <row r="73" spans="28:34"/>
    <row r="74" spans="28:34"/>
    <row r="75" spans="28:34">
      <c r="AH75" s="257"/>
    </row>
    <row r="76" spans="28:34">
      <c r="AF76" s="257"/>
      <c r="AG76" s="257"/>
      <c r="AH76" s="257"/>
    </row>
    <row r="77" spans="28:34">
      <c r="AG77" s="257"/>
      <c r="AH77" s="257"/>
    </row>
    <row r="78" spans="28:34"/>
    <row r="79" spans="28:34"/>
    <row r="80" spans="28:34"/>
    <row r="81" spans="25:34"/>
    <row r="82" spans="25:34">
      <c r="Y82" s="257"/>
    </row>
    <row r="83" spans="25:34">
      <c r="Y83" s="257"/>
      <c r="Z83" s="257"/>
      <c r="AA83" s="257"/>
      <c r="AB83" s="257"/>
      <c r="AC83" s="257"/>
      <c r="AD83" s="257"/>
      <c r="AE83" s="257"/>
      <c r="AF83" s="257"/>
      <c r="AG83" s="257"/>
      <c r="AH83" s="257"/>
    </row>
    <row r="84" spans="25:34"/>
    <row r="85" spans="25:34"/>
    <row r="86" spans="25:34"/>
    <row r="87" spans="25:34"/>
    <row r="88" spans="25:34">
      <c r="AH88" s="257"/>
    </row>
    <row r="89" spans="25:34"/>
    <row r="90" spans="25:34"/>
    <row r="91" spans="25:34"/>
    <row r="92" spans="25:34" ht="13.5" customHeight="1"/>
    <row r="93" spans="25:34" ht="13.5" customHeight="1"/>
    <row r="94" spans="25:34" ht="13.5" customHeight="1">
      <c r="AF94" s="257"/>
      <c r="AG94" s="257"/>
      <c r="AH94" s="257"/>
    </row>
    <row r="95" spans="25:34" ht="13.5" customHeight="1">
      <c r="AH95" s="257"/>
    </row>
    <row r="96" spans="25:34" ht="13.5" customHeight="1"/>
    <row r="97" spans="33:34" ht="13.5" customHeight="1"/>
    <row r="98" spans="33:34" ht="13.5" customHeight="1"/>
    <row r="99" spans="33:34" ht="13.5" customHeight="1"/>
    <row r="100" spans="33:34" ht="13.5" customHeight="1"/>
    <row r="101" spans="33:34" ht="13.5" customHeight="1">
      <c r="AH101" s="257"/>
    </row>
    <row r="102" spans="33:34" ht="13.5" customHeight="1"/>
    <row r="103" spans="33:34" ht="13.5" customHeight="1"/>
    <row r="104" spans="33:34" ht="13.5" customHeight="1">
      <c r="AG104" s="257"/>
      <c r="AH104" s="25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7"/>
    </row>
    <row r="117" spans="34:122" ht="13.5" customHeight="1"/>
    <row r="118" spans="34:122" ht="13.5" customHeight="1"/>
    <row r="119" spans="34:122" ht="13.5" customHeight="1"/>
    <row r="120" spans="34:122" ht="13.5" customHeight="1">
      <c r="AH120" s="257"/>
    </row>
    <row r="121" spans="34:122" ht="13.5" customHeight="1">
      <c r="AH121" s="257"/>
    </row>
    <row r="122" spans="34:122" ht="13.5" customHeight="1"/>
    <row r="123" spans="34:122" ht="13.5" customHeight="1"/>
    <row r="124" spans="34:122" ht="13.5" customHeight="1"/>
    <row r="125" spans="34:122" ht="13.5" customHeight="1">
      <c r="DR125" s="257" t="s">
        <v>509</v>
      </c>
    </row>
  </sheetData>
  <sheetProtection algorithmName="SHA-512" hashValue="NWQkGiY2C1cnUQrqM+8rkbC1RqLaLfvkDDsqdKsycQz/9iBMZsqBG9bF5Ac9P1rhakSAsYIWazUPxrTCOb/rpw==" saltValue="FvmQ4m3auT4dsZDMYtaI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54</v>
      </c>
      <c r="E2" s="147"/>
      <c r="F2" s="148" t="s">
        <v>559</v>
      </c>
      <c r="G2" s="149"/>
      <c r="H2" s="150"/>
    </row>
    <row r="3" spans="1:8">
      <c r="A3" s="146" t="s">
        <v>552</v>
      </c>
      <c r="B3" s="151"/>
      <c r="C3" s="152"/>
      <c r="D3" s="153">
        <v>104038</v>
      </c>
      <c r="E3" s="154"/>
      <c r="F3" s="155">
        <v>69185</v>
      </c>
      <c r="G3" s="156"/>
      <c r="H3" s="157"/>
    </row>
    <row r="4" spans="1:8">
      <c r="A4" s="158"/>
      <c r="B4" s="159"/>
      <c r="C4" s="160"/>
      <c r="D4" s="161">
        <v>53767</v>
      </c>
      <c r="E4" s="162"/>
      <c r="F4" s="163">
        <v>38519</v>
      </c>
      <c r="G4" s="164"/>
      <c r="H4" s="165"/>
    </row>
    <row r="5" spans="1:8">
      <c r="A5" s="146" t="s">
        <v>554</v>
      </c>
      <c r="B5" s="151"/>
      <c r="C5" s="152"/>
      <c r="D5" s="153">
        <v>61027</v>
      </c>
      <c r="E5" s="154"/>
      <c r="F5" s="155">
        <v>70166</v>
      </c>
      <c r="G5" s="156"/>
      <c r="H5" s="157"/>
    </row>
    <row r="6" spans="1:8">
      <c r="A6" s="158"/>
      <c r="B6" s="159"/>
      <c r="C6" s="160"/>
      <c r="D6" s="161">
        <v>20059</v>
      </c>
      <c r="E6" s="162"/>
      <c r="F6" s="163">
        <v>36115</v>
      </c>
      <c r="G6" s="164"/>
      <c r="H6" s="165"/>
    </row>
    <row r="7" spans="1:8">
      <c r="A7" s="146" t="s">
        <v>555</v>
      </c>
      <c r="B7" s="151"/>
      <c r="C7" s="152"/>
      <c r="D7" s="153">
        <v>42278</v>
      </c>
      <c r="E7" s="154"/>
      <c r="F7" s="155">
        <v>70329</v>
      </c>
      <c r="G7" s="156"/>
      <c r="H7" s="157"/>
    </row>
    <row r="8" spans="1:8">
      <c r="A8" s="158"/>
      <c r="B8" s="159"/>
      <c r="C8" s="160"/>
      <c r="D8" s="161">
        <v>11583</v>
      </c>
      <c r="E8" s="162"/>
      <c r="F8" s="163">
        <v>39403</v>
      </c>
      <c r="G8" s="164"/>
      <c r="H8" s="165"/>
    </row>
    <row r="9" spans="1:8">
      <c r="A9" s="146" t="s">
        <v>556</v>
      </c>
      <c r="B9" s="151"/>
      <c r="C9" s="152"/>
      <c r="D9" s="153">
        <v>42487</v>
      </c>
      <c r="E9" s="154"/>
      <c r="F9" s="155">
        <v>45945</v>
      </c>
      <c r="G9" s="156"/>
      <c r="H9" s="157"/>
    </row>
    <row r="10" spans="1:8">
      <c r="A10" s="158"/>
      <c r="B10" s="159"/>
      <c r="C10" s="160"/>
      <c r="D10" s="161">
        <v>8849</v>
      </c>
      <c r="E10" s="162"/>
      <c r="F10" s="163">
        <v>25180</v>
      </c>
      <c r="G10" s="164"/>
      <c r="H10" s="165"/>
    </row>
    <row r="11" spans="1:8">
      <c r="A11" s="146" t="s">
        <v>557</v>
      </c>
      <c r="B11" s="151"/>
      <c r="C11" s="152"/>
      <c r="D11" s="153">
        <v>68757</v>
      </c>
      <c r="E11" s="154"/>
      <c r="F11" s="155">
        <v>44475</v>
      </c>
      <c r="G11" s="156"/>
      <c r="H11" s="157"/>
    </row>
    <row r="12" spans="1:8">
      <c r="A12" s="158"/>
      <c r="B12" s="159"/>
      <c r="C12" s="166"/>
      <c r="D12" s="161">
        <v>18168</v>
      </c>
      <c r="E12" s="162"/>
      <c r="F12" s="163">
        <v>24780</v>
      </c>
      <c r="G12" s="164"/>
      <c r="H12" s="165"/>
    </row>
    <row r="13" spans="1:8">
      <c r="A13" s="146"/>
      <c r="B13" s="151"/>
      <c r="C13" s="167"/>
      <c r="D13" s="168">
        <v>63717</v>
      </c>
      <c r="E13" s="169"/>
      <c r="F13" s="170">
        <v>60020</v>
      </c>
      <c r="G13" s="171"/>
      <c r="H13" s="157"/>
    </row>
    <row r="14" spans="1:8">
      <c r="A14" s="158"/>
      <c r="B14" s="159"/>
      <c r="C14" s="160"/>
      <c r="D14" s="161">
        <v>22485</v>
      </c>
      <c r="E14" s="162"/>
      <c r="F14" s="163">
        <v>32799</v>
      </c>
      <c r="G14" s="164"/>
      <c r="H14" s="165"/>
    </row>
    <row r="17" spans="1:11">
      <c r="A17" s="142" t="s">
        <v>55</v>
      </c>
    </row>
    <row r="18" spans="1:11">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c r="A19" s="172" t="s">
        <v>56</v>
      </c>
      <c r="B19" s="172">
        <f>ROUND(VALUE(SUBSTITUTE(実質収支比率等に係る経年分析!F$48,"▲","-")),2)</f>
        <v>4.66</v>
      </c>
      <c r="C19" s="172">
        <f>ROUND(VALUE(SUBSTITUTE(実質収支比率等に係る経年分析!G$48,"▲","-")),2)</f>
        <v>3.47</v>
      </c>
      <c r="D19" s="172">
        <f>ROUND(VALUE(SUBSTITUTE(実質収支比率等に係る経年分析!H$48,"▲","-")),2)</f>
        <v>2.35</v>
      </c>
      <c r="E19" s="172">
        <f>ROUND(VALUE(SUBSTITUTE(実質収支比率等に係る経年分析!I$48,"▲","-")),2)</f>
        <v>9.08</v>
      </c>
      <c r="F19" s="172">
        <f>ROUND(VALUE(SUBSTITUTE(実質収支比率等に係る経年分析!J$48,"▲","-")),2)</f>
        <v>1.82</v>
      </c>
    </row>
    <row r="20" spans="1:11">
      <c r="A20" s="172" t="s">
        <v>57</v>
      </c>
      <c r="B20" s="172">
        <f>ROUND(VALUE(SUBSTITUTE(実質収支比率等に係る経年分析!F$47,"▲","-")),2)</f>
        <v>15.15</v>
      </c>
      <c r="C20" s="172">
        <f>ROUND(VALUE(SUBSTITUTE(実質収支比率等に係る経年分析!G$47,"▲","-")),2)</f>
        <v>13.72</v>
      </c>
      <c r="D20" s="172">
        <f>ROUND(VALUE(SUBSTITUTE(実質収支比率等に係る経年分析!H$47,"▲","-")),2)</f>
        <v>9.81</v>
      </c>
      <c r="E20" s="172">
        <f>ROUND(VALUE(SUBSTITUTE(実質収支比率等に係る経年分析!I$47,"▲","-")),2)</f>
        <v>11.29</v>
      </c>
      <c r="F20" s="172">
        <f>ROUND(VALUE(SUBSTITUTE(実質収支比率等に係る経年分析!J$47,"▲","-")),2)</f>
        <v>20.23</v>
      </c>
    </row>
    <row r="21" spans="1:11">
      <c r="A21" s="172" t="s">
        <v>58</v>
      </c>
      <c r="B21" s="172">
        <f>IF(ISNUMBER(VALUE(SUBSTITUTE(実質収支比率等に係る経年分析!F$49,"▲","-"))),ROUND(VALUE(SUBSTITUTE(実質収支比率等に係る経年分析!F$49,"▲","-")),2),NA())</f>
        <v>3.72</v>
      </c>
      <c r="C21" s="172">
        <f>IF(ISNUMBER(VALUE(SUBSTITUTE(実質収支比率等に係る経年分析!G$49,"▲","-"))),ROUND(VALUE(SUBSTITUTE(実質収支比率等に係る経年分析!G$49,"▲","-")),2),NA())</f>
        <v>-4.99</v>
      </c>
      <c r="D21" s="172">
        <f>IF(ISNUMBER(VALUE(SUBSTITUTE(実質収支比率等に係る経年分析!H$49,"▲","-"))),ROUND(VALUE(SUBSTITUTE(実質収支比率等に係る経年分析!H$49,"▲","-")),2),NA())</f>
        <v>-7.31</v>
      </c>
      <c r="E21" s="172">
        <f>IF(ISNUMBER(VALUE(SUBSTITUTE(実質収支比率等に係る経年分析!I$49,"▲","-"))),ROUND(VALUE(SUBSTITUTE(実質収支比率等に係る経年分析!I$49,"▲","-")),2),NA())</f>
        <v>8.08</v>
      </c>
      <c r="F21" s="172">
        <f>IF(ISNUMBER(VALUE(SUBSTITUTE(実質収支比率等に係る経年分析!J$49,"▲","-"))),ROUND(VALUE(SUBSTITUTE(実質収支比率等に係る経年分析!J$49,"▲","-")),2),NA())</f>
        <v>-7.22</v>
      </c>
    </row>
    <row r="24" spans="1:11">
      <c r="A24" s="142" t="s">
        <v>59</v>
      </c>
    </row>
    <row r="25" spans="1:11">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c r="A26" s="173"/>
      <c r="B26" s="173" t="s">
        <v>60</v>
      </c>
      <c r="C26" s="173" t="s">
        <v>61</v>
      </c>
      <c r="D26" s="173" t="s">
        <v>60</v>
      </c>
      <c r="E26" s="173" t="s">
        <v>61</v>
      </c>
      <c r="F26" s="173" t="s">
        <v>60</v>
      </c>
      <c r="G26" s="173" t="s">
        <v>61</v>
      </c>
      <c r="H26" s="173" t="s">
        <v>60</v>
      </c>
      <c r="I26" s="173" t="s">
        <v>61</v>
      </c>
      <c r="J26" s="173" t="s">
        <v>60</v>
      </c>
      <c r="K26" s="173" t="s">
        <v>61</v>
      </c>
    </row>
    <row r="27" spans="1:11">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0.84</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2.11</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1.56</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c r="A30" s="173" t="str">
        <f>IF(連結実質赤字比率に係る赤字・黒字の構成分析!C$40="",NA(),連結実質赤字比率に係る赤字・黒字の構成分析!C$40)</f>
        <v>公営墓地事業特別会計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v>
      </c>
    </row>
    <row r="31" spans="1:11">
      <c r="A31" s="173" t="str">
        <f>IF(連結実質赤字比率に係る赤字・黒字の構成分析!C$39="",NA(),連結実質赤字比率に係る赤字・黒字の構成分析!C$39)</f>
        <v>育英会特別会計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0.03</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0.01</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0.04</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0.04</v>
      </c>
    </row>
    <row r="32" spans="1:11">
      <c r="A32" s="173" t="str">
        <f>IF(連結実質赤字比率に係る赤字・黒字の構成分析!C$38="",NA(),連結実質赤字比率に係る赤字・黒字の構成分析!C$38)</f>
        <v>国民健康保険特別会計</v>
      </c>
      <c r="B32" s="173">
        <f>IF(ROUND(VALUE(SUBSTITUTE(連結実質赤字比率に係る赤字・黒字の構成分析!F$38,"▲", "-")), 2) &lt; 0, ABS(ROUND(VALUE(SUBSTITUTE(連結実質赤字比率に係る赤字・黒字の構成分析!F$38,"▲", "-")), 2)), NA())</f>
        <v>6.29</v>
      </c>
      <c r="C32" s="173" t="e">
        <f>IF(ROUND(VALUE(SUBSTITUTE(連結実質赤字比率に係る赤字・黒字の構成分析!F$38,"▲", "-")), 2) &gt;= 0, ABS(ROUND(VALUE(SUBSTITUTE(連結実質赤字比率に係る赤字・黒字の構成分析!F$38,"▲", "-")), 2)), NA())</f>
        <v>#N/A</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0.15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0.24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0.11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0.09</v>
      </c>
    </row>
    <row r="33" spans="1:16">
      <c r="A33" s="173" t="str">
        <f>IF(連結実質赤字比率に係る赤字・黒字の構成分析!C$37="",NA(),連結実質赤字比率に係る赤字・黒字の構成分析!C$37)</f>
        <v>後期高齢者医療特別会計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0.03</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0.03</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0.02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0.01</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0.12</v>
      </c>
    </row>
    <row r="34" spans="1:16">
      <c r="A34" s="173" t="str">
        <f>IF(連結実質赤字比率に係る赤字・黒字の構成分析!C$36="",NA(),連結実質赤字比率に係る赤字・黒字の構成分析!C$36)</f>
        <v>一般会計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4.6500000000000004</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3.43</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2.3199999999999998</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9.0299999999999994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1.77</v>
      </c>
    </row>
    <row r="35" spans="1:16">
      <c r="A35" s="173" t="str">
        <f>IF(連結実質赤字比率に係る赤字・黒字の構成分析!C$35="",NA(),連結実質赤字比率に係る赤字・黒字の構成分析!C$35)</f>
        <v>下水道事業会計</v>
      </c>
      <c r="B35" s="173" t="e">
        <f>IF(ROUND(VALUE(SUBSTITUTE(連結実質赤字比率に係る赤字・黒字の構成分析!F$35,"▲", "-")), 2) &lt; 0, ABS(ROUND(VALUE(SUBSTITUTE(連結実質赤字比率に係る赤字・黒字の構成分析!F$35,"▲", "-")), 2)), NA())</f>
        <v>#VALUE!</v>
      </c>
      <c r="C35" s="173" t="e">
        <f>IF(ROUND(VALUE(SUBSTITUTE(連結実質赤字比率に係る赤字・黒字の構成分析!F$35,"▲", "-")), 2) &gt;= 0, ABS(ROUND(VALUE(SUBSTITUTE(連結実質赤字比率に係る赤字・黒字の構成分析!F$35,"▲", "-")), 2)), NA())</f>
        <v>#VALUE!</v>
      </c>
      <c r="D35" s="173" t="e">
        <f>IF(ROUND(VALUE(SUBSTITUTE(連結実質赤字比率に係る赤字・黒字の構成分析!G$35,"▲", "-")), 2) &lt; 0, ABS(ROUND(VALUE(SUBSTITUTE(連結実質赤字比率に係る赤字・黒字の構成分析!G$35,"▲", "-")), 2)), NA())</f>
        <v>#VALUE!</v>
      </c>
      <c r="E35" s="173" t="e">
        <f>IF(ROUND(VALUE(SUBSTITUTE(連結実質赤字比率に係る赤字・黒字の構成分析!G$35,"▲", "-")), 2) &gt;= 0, ABS(ROUND(VALUE(SUBSTITUTE(連結実質赤字比率に係る赤字・黒字の構成分析!G$35,"▲", "-")), 2)), NA())</f>
        <v>#VALUE!</v>
      </c>
      <c r="F35" s="173" t="e">
        <f>IF(ROUND(VALUE(SUBSTITUTE(連結実質赤字比率に係る赤字・黒字の構成分析!H$35,"▲", "-")), 2) &lt; 0, ABS(ROUND(VALUE(SUBSTITUTE(連結実質赤字比率に係る赤字・黒字の構成分析!H$35,"▲", "-")), 2)), NA())</f>
        <v>#VALUE!</v>
      </c>
      <c r="G35" s="173" t="e">
        <f>IF(ROUND(VALUE(SUBSTITUTE(連結実質赤字比率に係る赤字・黒字の構成分析!H$35,"▲", "-")), 2) &gt;= 0, ABS(ROUND(VALUE(SUBSTITUTE(連結実質赤字比率に係る赤字・黒字の構成分析!H$35,"▲", "-")), 2)), NA())</f>
        <v>#VALUE!</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1.87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1.95</v>
      </c>
    </row>
    <row r="36" spans="1:16">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11.91</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11.5</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11.23</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11.35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10.53</v>
      </c>
    </row>
    <row r="39" spans="1:16">
      <c r="A39" s="142" t="s">
        <v>62</v>
      </c>
    </row>
    <row r="40" spans="1:16">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c r="A42" s="174" t="s">
        <v>65</v>
      </c>
      <c r="B42" s="174"/>
      <c r="C42" s="174"/>
      <c r="D42" s="174">
        <f>'実質公債費比率（分子）の構造'!K$52</f>
        <v>1358</v>
      </c>
      <c r="E42" s="174"/>
      <c r="F42" s="174"/>
      <c r="G42" s="174">
        <f>'実質公債費比率（分子）の構造'!L$52</f>
        <v>1325</v>
      </c>
      <c r="H42" s="174"/>
      <c r="I42" s="174"/>
      <c r="J42" s="174">
        <f>'実質公債費比率（分子）の構造'!M$52</f>
        <v>1412</v>
      </c>
      <c r="K42" s="174"/>
      <c r="L42" s="174"/>
      <c r="M42" s="174">
        <f>'実質公債費比率（分子）の構造'!N$52</f>
        <v>1402</v>
      </c>
      <c r="N42" s="174"/>
      <c r="O42" s="174"/>
      <c r="P42" s="174">
        <f>'実質公債費比率（分子）の構造'!O$52</f>
        <v>1482</v>
      </c>
    </row>
    <row r="43" spans="1:16">
      <c r="A43" s="174" t="s">
        <v>66</v>
      </c>
      <c r="B43" s="174">
        <f>'実質公債費比率（分子）の構造'!K$51</f>
        <v>1</v>
      </c>
      <c r="C43" s="174"/>
      <c r="D43" s="174"/>
      <c r="E43" s="174">
        <f>'実質公債費比率（分子）の構造'!L$51</f>
        <v>2</v>
      </c>
      <c r="F43" s="174"/>
      <c r="G43" s="174"/>
      <c r="H43" s="174">
        <f>'実質公債費比率（分子）の構造'!M$51</f>
        <v>1</v>
      </c>
      <c r="I43" s="174"/>
      <c r="J43" s="174"/>
      <c r="K43" s="174">
        <f>'実質公債費比率（分子）の構造'!N$51</f>
        <v>1</v>
      </c>
      <c r="L43" s="174"/>
      <c r="M43" s="174"/>
      <c r="N43" s="174">
        <f>'実質公債費比率（分子）の構造'!O$51</f>
        <v>1</v>
      </c>
      <c r="O43" s="174"/>
      <c r="P43" s="174"/>
    </row>
    <row r="44" spans="1:16">
      <c r="A44" s="174" t="s">
        <v>67</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c r="A45" s="174" t="s">
        <v>68</v>
      </c>
      <c r="B45" s="174">
        <f>'実質公債費比率（分子）の構造'!K$49</f>
        <v>65</v>
      </c>
      <c r="C45" s="174"/>
      <c r="D45" s="174"/>
      <c r="E45" s="174">
        <f>'実質公債費比率（分子）の構造'!L$49</f>
        <v>75</v>
      </c>
      <c r="F45" s="174"/>
      <c r="G45" s="174"/>
      <c r="H45" s="174">
        <f>'実質公債費比率（分子）の構造'!M$49</f>
        <v>91</v>
      </c>
      <c r="I45" s="174"/>
      <c r="J45" s="174"/>
      <c r="K45" s="174">
        <f>'実質公債費比率（分子）の構造'!N$49</f>
        <v>109</v>
      </c>
      <c r="L45" s="174"/>
      <c r="M45" s="174"/>
      <c r="N45" s="174">
        <f>'実質公債費比率（分子）の構造'!O$49</f>
        <v>110</v>
      </c>
      <c r="O45" s="174"/>
      <c r="P45" s="174"/>
    </row>
    <row r="46" spans="1:16">
      <c r="A46" s="174" t="s">
        <v>69</v>
      </c>
      <c r="B46" s="174">
        <f>'実質公債費比率（分子）の構造'!K$48</f>
        <v>266</v>
      </c>
      <c r="C46" s="174"/>
      <c r="D46" s="174"/>
      <c r="E46" s="174">
        <f>'実質公債費比率（分子）の構造'!L$48</f>
        <v>251</v>
      </c>
      <c r="F46" s="174"/>
      <c r="G46" s="174"/>
      <c r="H46" s="174">
        <f>'実質公債費比率（分子）の構造'!M$48</f>
        <v>259</v>
      </c>
      <c r="I46" s="174"/>
      <c r="J46" s="174"/>
      <c r="K46" s="174">
        <f>'実質公債費比率（分子）の構造'!N$48</f>
        <v>250</v>
      </c>
      <c r="L46" s="174"/>
      <c r="M46" s="174"/>
      <c r="N46" s="174">
        <f>'実質公債費比率（分子）の構造'!O$48</f>
        <v>255</v>
      </c>
      <c r="O46" s="174"/>
      <c r="P46" s="174"/>
    </row>
    <row r="47" spans="1:16">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c r="A49" s="174" t="s">
        <v>72</v>
      </c>
      <c r="B49" s="174">
        <f>'実質公債費比率（分子）の構造'!K$45</f>
        <v>2032</v>
      </c>
      <c r="C49" s="174"/>
      <c r="D49" s="174"/>
      <c r="E49" s="174">
        <f>'実質公債費比率（分子）の構造'!L$45</f>
        <v>2074</v>
      </c>
      <c r="F49" s="174"/>
      <c r="G49" s="174"/>
      <c r="H49" s="174">
        <f>'実質公債費比率（分子）の構造'!M$45</f>
        <v>1998</v>
      </c>
      <c r="I49" s="174"/>
      <c r="J49" s="174"/>
      <c r="K49" s="174">
        <f>'実質公債費比率（分子）の構造'!N$45</f>
        <v>2134</v>
      </c>
      <c r="L49" s="174"/>
      <c r="M49" s="174"/>
      <c r="N49" s="174">
        <f>'実質公債費比率（分子）の構造'!O$45</f>
        <v>2158</v>
      </c>
      <c r="O49" s="174"/>
      <c r="P49" s="174"/>
    </row>
    <row r="50" spans="1:16">
      <c r="A50" s="174" t="s">
        <v>73</v>
      </c>
      <c r="B50" s="174" t="e">
        <f>NA()</f>
        <v>#N/A</v>
      </c>
      <c r="C50" s="174">
        <f>IF(ISNUMBER('実質公債費比率（分子）の構造'!K$53),'実質公債費比率（分子）の構造'!K$53,NA())</f>
        <v>1006</v>
      </c>
      <c r="D50" s="174" t="e">
        <f>NA()</f>
        <v>#N/A</v>
      </c>
      <c r="E50" s="174" t="e">
        <f>NA()</f>
        <v>#N/A</v>
      </c>
      <c r="F50" s="174">
        <f>IF(ISNUMBER('実質公債費比率（分子）の構造'!L$53),'実質公債費比率（分子）の構造'!L$53,NA())</f>
        <v>1077</v>
      </c>
      <c r="G50" s="174" t="e">
        <f>NA()</f>
        <v>#N/A</v>
      </c>
      <c r="H50" s="174" t="e">
        <f>NA()</f>
        <v>#N/A</v>
      </c>
      <c r="I50" s="174">
        <f>IF(ISNUMBER('実質公債費比率（分子）の構造'!M$53),'実質公債費比率（分子）の構造'!M$53,NA())</f>
        <v>937</v>
      </c>
      <c r="J50" s="174" t="e">
        <f>NA()</f>
        <v>#N/A</v>
      </c>
      <c r="K50" s="174" t="e">
        <f>NA()</f>
        <v>#N/A</v>
      </c>
      <c r="L50" s="174">
        <f>IF(ISNUMBER('実質公債費比率（分子）の構造'!N$53),'実質公債費比率（分子）の構造'!N$53,NA())</f>
        <v>1092</v>
      </c>
      <c r="M50" s="174" t="e">
        <f>NA()</f>
        <v>#N/A</v>
      </c>
      <c r="N50" s="174" t="e">
        <f>NA()</f>
        <v>#N/A</v>
      </c>
      <c r="O50" s="174">
        <f>IF(ISNUMBER('実質公債費比率（分子）の構造'!O$53),'実質公債費比率（分子）の構造'!O$53,NA())</f>
        <v>1042</v>
      </c>
      <c r="P50" s="174" t="e">
        <f>NA()</f>
        <v>#N/A</v>
      </c>
    </row>
    <row r="53" spans="1:16">
      <c r="A53" s="142" t="s">
        <v>74</v>
      </c>
    </row>
    <row r="54" spans="1:16">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c r="A56" s="173" t="s">
        <v>45</v>
      </c>
      <c r="B56" s="173"/>
      <c r="C56" s="173"/>
      <c r="D56" s="173">
        <f>'将来負担比率（分子）の構造'!I$52</f>
        <v>16515</v>
      </c>
      <c r="E56" s="173"/>
      <c r="F56" s="173"/>
      <c r="G56" s="173">
        <f>'将来負担比率（分子）の構造'!J$52</f>
        <v>17535</v>
      </c>
      <c r="H56" s="173"/>
      <c r="I56" s="173"/>
      <c r="J56" s="173">
        <f>'将来負担比率（分子）の構造'!K$52</f>
        <v>17291</v>
      </c>
      <c r="K56" s="173"/>
      <c r="L56" s="173"/>
      <c r="M56" s="173">
        <f>'将来負担比率（分子）の構造'!L$52</f>
        <v>16899</v>
      </c>
      <c r="N56" s="173"/>
      <c r="O56" s="173"/>
      <c r="P56" s="173">
        <f>'将来負担比率（分子）の構造'!M$52</f>
        <v>16129</v>
      </c>
    </row>
    <row r="57" spans="1:16">
      <c r="A57" s="173" t="s">
        <v>44</v>
      </c>
      <c r="B57" s="173"/>
      <c r="C57" s="173"/>
      <c r="D57" s="173">
        <f>'将来負担比率（分子）の構造'!I$51</f>
        <v>2345</v>
      </c>
      <c r="E57" s="173"/>
      <c r="F57" s="173"/>
      <c r="G57" s="173">
        <f>'将来負担比率（分子）の構造'!J$51</f>
        <v>2197</v>
      </c>
      <c r="H57" s="173"/>
      <c r="I57" s="173"/>
      <c r="J57" s="173">
        <f>'将来負担比率（分子）の構造'!K$51</f>
        <v>2046</v>
      </c>
      <c r="K57" s="173"/>
      <c r="L57" s="173"/>
      <c r="M57" s="173">
        <f>'将来負担比率（分子）の構造'!L$51</f>
        <v>1893</v>
      </c>
      <c r="N57" s="173"/>
      <c r="O57" s="173"/>
      <c r="P57" s="173">
        <f>'将来負担比率（分子）の構造'!M$51</f>
        <v>1737</v>
      </c>
    </row>
    <row r="58" spans="1:16">
      <c r="A58" s="173" t="s">
        <v>43</v>
      </c>
      <c r="B58" s="173"/>
      <c r="C58" s="173"/>
      <c r="D58" s="173">
        <f>'将来負担比率（分子）の構造'!I$50</f>
        <v>3317</v>
      </c>
      <c r="E58" s="173"/>
      <c r="F58" s="173"/>
      <c r="G58" s="173">
        <f>'将来負担比率（分子）の構造'!J$50</f>
        <v>4124</v>
      </c>
      <c r="H58" s="173"/>
      <c r="I58" s="173"/>
      <c r="J58" s="173">
        <f>'将来負担比率（分子）の構造'!K$50</f>
        <v>3152</v>
      </c>
      <c r="K58" s="173"/>
      <c r="L58" s="173"/>
      <c r="M58" s="173">
        <f>'将来負担比率（分子）の構造'!L$50</f>
        <v>3027</v>
      </c>
      <c r="N58" s="173"/>
      <c r="O58" s="173"/>
      <c r="P58" s="173">
        <f>'将来負担比率（分子）の構造'!M$50</f>
        <v>4878</v>
      </c>
    </row>
    <row r="59" spans="1:16">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c r="A62" s="173" t="s">
        <v>37</v>
      </c>
      <c r="B62" s="173">
        <f>'将来負担比率（分子）の構造'!I$45</f>
        <v>578</v>
      </c>
      <c r="C62" s="173"/>
      <c r="D62" s="173"/>
      <c r="E62" s="173">
        <f>'将来負担比率（分子）の構造'!J$45</f>
        <v>534</v>
      </c>
      <c r="F62" s="173"/>
      <c r="G62" s="173"/>
      <c r="H62" s="173">
        <f>'将来負担比率（分子）の構造'!K$45</f>
        <v>546</v>
      </c>
      <c r="I62" s="173"/>
      <c r="J62" s="173"/>
      <c r="K62" s="173">
        <f>'将来負担比率（分子）の構造'!L$45</f>
        <v>361</v>
      </c>
      <c r="L62" s="173"/>
      <c r="M62" s="173"/>
      <c r="N62" s="173">
        <f>'将来負担比率（分子）の構造'!M$45</f>
        <v>121</v>
      </c>
      <c r="O62" s="173"/>
      <c r="P62" s="173"/>
    </row>
    <row r="63" spans="1:16">
      <c r="A63" s="173" t="s">
        <v>36</v>
      </c>
      <c r="B63" s="173">
        <f>'将来負担比率（分子）の構造'!I$44</f>
        <v>1013</v>
      </c>
      <c r="C63" s="173"/>
      <c r="D63" s="173"/>
      <c r="E63" s="173">
        <f>'将来負担比率（分子）の構造'!J$44</f>
        <v>983</v>
      </c>
      <c r="F63" s="173"/>
      <c r="G63" s="173"/>
      <c r="H63" s="173">
        <f>'将来負担比率（分子）の構造'!K$44</f>
        <v>907</v>
      </c>
      <c r="I63" s="173"/>
      <c r="J63" s="173"/>
      <c r="K63" s="173">
        <f>'将来負担比率（分子）の構造'!L$44</f>
        <v>782</v>
      </c>
      <c r="L63" s="173"/>
      <c r="M63" s="173"/>
      <c r="N63" s="173">
        <f>'将来負担比率（分子）の構造'!M$44</f>
        <v>667</v>
      </c>
      <c r="O63" s="173"/>
      <c r="P63" s="173"/>
    </row>
    <row r="64" spans="1:16">
      <c r="A64" s="173" t="s">
        <v>35</v>
      </c>
      <c r="B64" s="173">
        <f>'将来負担比率（分子）の構造'!I$43</f>
        <v>2609</v>
      </c>
      <c r="C64" s="173"/>
      <c r="D64" s="173"/>
      <c r="E64" s="173">
        <f>'将来負担比率（分子）の構造'!J$43</f>
        <v>2226</v>
      </c>
      <c r="F64" s="173"/>
      <c r="G64" s="173"/>
      <c r="H64" s="173">
        <f>'将来負担比率（分子）の構造'!K$43</f>
        <v>2242</v>
      </c>
      <c r="I64" s="173"/>
      <c r="J64" s="173"/>
      <c r="K64" s="173">
        <f>'将来負担比率（分子）の構造'!L$43</f>
        <v>2296</v>
      </c>
      <c r="L64" s="173"/>
      <c r="M64" s="173"/>
      <c r="N64" s="173">
        <f>'将来負担比率（分子）の構造'!M$43</f>
        <v>2285</v>
      </c>
      <c r="O64" s="173"/>
      <c r="P64" s="173"/>
    </row>
    <row r="65" spans="1:16">
      <c r="A65" s="173" t="s">
        <v>34</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c r="A66" s="173" t="s">
        <v>33</v>
      </c>
      <c r="B66" s="173">
        <f>'将来負担比率（分子）の構造'!I$41</f>
        <v>29891</v>
      </c>
      <c r="C66" s="173"/>
      <c r="D66" s="173"/>
      <c r="E66" s="173">
        <f>'将来負担比率（分子）の構造'!J$41</f>
        <v>30285</v>
      </c>
      <c r="F66" s="173"/>
      <c r="G66" s="173"/>
      <c r="H66" s="173">
        <f>'将来負担比率（分子）の構造'!K$41</f>
        <v>30055</v>
      </c>
      <c r="I66" s="173"/>
      <c r="J66" s="173"/>
      <c r="K66" s="173">
        <f>'将来負担比率（分子）の構造'!L$41</f>
        <v>29636</v>
      </c>
      <c r="L66" s="173"/>
      <c r="M66" s="173"/>
      <c r="N66" s="173">
        <f>'将来負担比率（分子）の構造'!M$41</f>
        <v>29546</v>
      </c>
      <c r="O66" s="173"/>
      <c r="P66" s="173"/>
    </row>
    <row r="67" spans="1:16">
      <c r="A67" s="173" t="s">
        <v>77</v>
      </c>
      <c r="B67" s="173" t="e">
        <f>NA()</f>
        <v>#N/A</v>
      </c>
      <c r="C67" s="173">
        <f>IF(ISNUMBER('将来負担比率（分子）の構造'!I$53), IF('将来負担比率（分子）の構造'!I$53 &lt; 0, 0, '将来負担比率（分子）の構造'!I$53), NA())</f>
        <v>11914</v>
      </c>
      <c r="D67" s="173" t="e">
        <f>NA()</f>
        <v>#N/A</v>
      </c>
      <c r="E67" s="173" t="e">
        <f>NA()</f>
        <v>#N/A</v>
      </c>
      <c r="F67" s="173">
        <f>IF(ISNUMBER('将来負担比率（分子）の構造'!J$53), IF('将来負担比率（分子）の構造'!J$53 &lt; 0, 0, '将来負担比率（分子）の構造'!J$53), NA())</f>
        <v>10172</v>
      </c>
      <c r="G67" s="173" t="e">
        <f>NA()</f>
        <v>#N/A</v>
      </c>
      <c r="H67" s="173" t="e">
        <f>NA()</f>
        <v>#N/A</v>
      </c>
      <c r="I67" s="173">
        <f>IF(ISNUMBER('将来負担比率（分子）の構造'!K$53), IF('将来負担比率（分子）の構造'!K$53 &lt; 0, 0, '将来負担比率（分子）の構造'!K$53), NA())</f>
        <v>11261</v>
      </c>
      <c r="J67" s="173" t="e">
        <f>NA()</f>
        <v>#N/A</v>
      </c>
      <c r="K67" s="173" t="e">
        <f>NA()</f>
        <v>#N/A</v>
      </c>
      <c r="L67" s="173">
        <f>IF(ISNUMBER('将来負担比率（分子）の構造'!L$53), IF('将来負担比率（分子）の構造'!L$53 &lt; 0, 0, '将来負担比率（分子）の構造'!L$53), NA())</f>
        <v>11256</v>
      </c>
      <c r="M67" s="173" t="e">
        <f>NA()</f>
        <v>#N/A</v>
      </c>
      <c r="N67" s="173" t="e">
        <f>NA()</f>
        <v>#N/A</v>
      </c>
      <c r="O67" s="173">
        <f>IF(ISNUMBER('将来負担比率（分子）の構造'!M$53), IF('将来負担比率（分子）の構造'!M$53 &lt; 0, 0, '将来負担比率（分子）の構造'!M$53), NA())</f>
        <v>9876</v>
      </c>
      <c r="P67" s="173" t="e">
        <f>NA()</f>
        <v>#N/A</v>
      </c>
    </row>
    <row r="70" spans="1:16">
      <c r="A70" s="175" t="s">
        <v>78</v>
      </c>
      <c r="B70" s="175"/>
      <c r="C70" s="175"/>
      <c r="D70" s="175"/>
      <c r="E70" s="175"/>
      <c r="F70" s="175"/>
    </row>
    <row r="71" spans="1:16">
      <c r="A71" s="176"/>
      <c r="B71" s="176" t="str">
        <f>基金残高に係る経年分析!F54</f>
        <v>R02</v>
      </c>
      <c r="C71" s="176" t="str">
        <f>基金残高に係る経年分析!G54</f>
        <v>R03</v>
      </c>
      <c r="D71" s="176" t="str">
        <f>基金残高に係る経年分析!H54</f>
        <v>R04</v>
      </c>
    </row>
    <row r="72" spans="1:16">
      <c r="A72" s="176" t="s">
        <v>79</v>
      </c>
      <c r="B72" s="177">
        <f>基金残高に係る経年分析!F55</f>
        <v>1201</v>
      </c>
      <c r="C72" s="177">
        <f>基金残高に係る経年分析!G55</f>
        <v>1505</v>
      </c>
      <c r="D72" s="177">
        <f>基金残高に係る経年分析!H55</f>
        <v>2706</v>
      </c>
    </row>
    <row r="73" spans="1:16">
      <c r="A73" s="176" t="s">
        <v>80</v>
      </c>
      <c r="B73" s="177">
        <f>基金残高に係る経年分析!F56</f>
        <v>572</v>
      </c>
      <c r="C73" s="177">
        <f>基金残高に係る経年分析!G56</f>
        <v>717</v>
      </c>
      <c r="D73" s="177">
        <f>基金残高に係る経年分析!H56</f>
        <v>727</v>
      </c>
    </row>
    <row r="74" spans="1:16">
      <c r="A74" s="176" t="s">
        <v>81</v>
      </c>
      <c r="B74" s="177">
        <f>基金残高に係る経年分析!F57</f>
        <v>1507</v>
      </c>
      <c r="C74" s="177">
        <f>基金残高に係る経年分析!G57</f>
        <v>1405</v>
      </c>
      <c r="D74" s="177">
        <f>基金残高に係る経年分析!H57</f>
        <v>1689</v>
      </c>
    </row>
  </sheetData>
  <sheetProtection algorithmName="SHA-512" hashValue="zqheqM4oK4TiJrH2+dud1eRfoF5XfKoIAfExqJdTWqtidd0UCdhFjHc6yIhZguG3HkNPrPZufCjU+9mAxi+K7g==" saltValue="GVeUk8Rx+4Eq4onEbU7l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豊見城市LGアカウント0881</cp:lastModifiedBy>
  <cp:lastPrinted>2024-03-13T07:36:06Z</cp:lastPrinted>
  <dcterms:created xsi:type="dcterms:W3CDTF">2024-02-05T04:06:32Z</dcterms:created>
  <dcterms:modified xsi:type="dcterms:W3CDTF">2024-08-29T01:03:47Z</dcterms:modified>
  <cp:category/>
</cp:coreProperties>
</file>