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lg-filesv\suidou\03‗2022年度\02_共通（総括）\01_文書の収受、発送、整理及び保有に関すること\20_財政課\20230118〆　公営企業に係る経営比較分析表（令和３年度決算）の分析等について\回答\"/>
    </mc:Choice>
  </mc:AlternateContent>
  <xr:revisionPtr revIDLastSave="0" documentId="8_{F3499E28-CE29-4CE4-AE5E-C52AB1461842}" xr6:coauthVersionLast="44" xr6:coauthVersionMax="44" xr10:uidLastSave="{00000000-0000-0000-0000-000000000000}"/>
  <workbookProtection workbookAlgorithmName="SHA-512" workbookHashValue="7VcRtchKJyqRdyJPa38uIEaQ5+N+tNpm2L1Di8eX3E/ORtAStmwkg1B1FBWgXZNxc0FrbWHpGYrlDB3Dl7D3/w==" workbookSaltValue="r/3t0ZooRJvKuJkp51KKGg==" workbookSpinCount="100000" lockStructure="1"/>
  <bookViews>
    <workbookView xWindow="17985" yWindow="2010" windowWidth="5385" windowHeight="70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W10" i="4" s="1"/>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BB10" i="4"/>
  <c r="AT10" i="4"/>
  <c r="P10" i="4"/>
  <c r="B10" i="4"/>
  <c r="BB8" i="4"/>
  <c r="AT8" i="4"/>
  <c r="AD8" i="4"/>
  <c r="W8" i="4"/>
  <c r="P8" i="4"/>
  <c r="B8" i="4"/>
  <c r="B6" i="4"/>
</calcChain>
</file>

<file path=xl/sharedStrings.xml><?xml version="1.0" encoding="utf-8"?>
<sst xmlns="http://schemas.openxmlformats.org/spreadsheetml/2006/main" count="278" uniqueCount="117">
  <si>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</si>
  <si>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</si>
  <si>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</si>
  <si>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</si>
  <si>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</si>
  <si>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</si>
  <si>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</si>
  <si>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</si>
  <si>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</si>
  <si>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</si>
  <si>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</si>
  <si>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</si>
  <si>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</si>
  <si>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</si>
  <si>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</si>
  <si>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</si>
  <si>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</si>
  <si>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</si>
  <si>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</si>
  <si>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</si>
  <si>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</si>
  <si>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</si>
  <si>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</si>
  <si>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</si>
  <si>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</si>
  <si>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</si>
  <si>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</si>
  <si>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</si>
  <si>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</si>
  <si>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</si>
  <si>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</si>
  <si>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</si>
  <si>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</si>
  <si>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</si>
  <si>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</si>
  <si>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</si>
  <si>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</si>
  <si>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</si>
  <si>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</si>
  <si>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</si>
  <si>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</si>
  <si>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</si>
  <si>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</si>
  <si>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</si>
  <si>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</si>
  <si>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</si>
  <si>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</si>
  <si>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</si>
  <si>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</si>
  <si>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</si>
  <si>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</si>
  <si>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</si>
  <si>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</si>
  <si>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</si>
  <si>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</si>
  <si>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</si>
  <si>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</si>
  <si>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</si>
  <si>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</si>
  <si>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</si>
  <si>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</si>
  <si>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</si>
  <si>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</si>
  <si>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</si>
  <si>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</si>
  <si>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</si>
  <si>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</si>
  <si>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</si>
  <si>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</si>
  <si>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</si>
  <si>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</si>
  <si>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</si>
  <si>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</si>
  <si>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</si>
  <si>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</si>
  <si>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</si>
  <si>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</si>
  <si>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</si>
  <si>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</si>
  <si>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</si>
  <si>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</si>
  <si>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</si>
  <si>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</si>
  <si>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</si>
  <si>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</si>
  <si>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</si>
  <si>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</si>
  <si>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</si>
  <si>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</si>
  <si>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</si>
  <si>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</si>
  <si>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</si>
  <si>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</si>
  <si>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</si>
  <si>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</si>
  <si>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</si>
  <si>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豊見城市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</si>
  <si>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</si>
  <si>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</si>
  <si>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</si>
  <si>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</si>
  <si>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</si>
  <si>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</si>
  <si>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</si>
  <si>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</si>
  <si>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</si>
  <si>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</si>
  <si>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</si>
  <si>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</si>
  <si>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</si>
  <si>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</si>
  <si>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</si>
  <si>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</si>
  <si>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</si>
  <si>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①経常収支比率：100％を下回っており、単年度収支が赤字である。全国及び類似団体平均値と比べても低い。
②累積欠損比率：累積欠損金が発生していないため0％。
③流動比率：100％を下回っている。企業債や借入金等、流動負債が多くなっている。
④企業債残高対事業規模比率：使用料収入に対する企業債残高の割合が、全国及び類似団体と比べて高い。
⑤経費回収率：100％を大きく下回っており、使用料で回収すべき経費を使用料で賄えていない。全国及び類似団体平均値と比べても低く、使用料の見直しが必要である。
⑥汚水処理原価：有収水量1㎥あたりの汚水処理にかかるコスト。全国及び類似団体平均値と比べて低く抑えられている。
⑦施設利用率：施設を有していないため該当なし。
⑧水洗化率：全国及び類似団体平均値を下回っている。整備に係る費用を考慮しつつ、使用料収入増加のためにも水洗化率向上への取り組みが必要である。</t>
    <phoneticPr fontId="4"/>
  </si>
  <si>
    <t>①有形固定資産減価償却率：有形固定資産の老朽化度合を示すもので、全国及び類似団体平均値を大きく下回っている。
②管渠老朽化率：昭和60年に供用開始で、耐用年数を超える管渠がないため0％。
③管渠改善率：一部修繕を行なった管渠がある。全国及び類似団体平均値と比べると低い。</t>
    <phoneticPr fontId="4"/>
  </si>
  <si>
    <t>経営の健全性・効率性を見てみると、経常収支比率が100％を下回り、単年度収支が赤字である。経費回収率は低く、企業債残高対事業規模比率が高いので、使用料収入の確保が必要である。使用料の見直しや接続率の向上へ向けて取り組み、経営状況を改善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</si>
</sst>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c:v>0.1</c:v>
                </c:pt>
              </c:numCache>
            </c:numRef>
          </c:val>
          <c:extLst>
            <c:ext xmlns:c16="http://schemas.microsoft.com/office/drawing/2014/chart" uri="{C3380CC4-5D6E-409C-BE32-E72D297353CC}">
              <c16:uniqueId val="{00000000-7BF0-4213-ADCF-DEF97B6D47C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0.12</c:v>
                </c:pt>
                <c:pt idx="3">
                  <c:v>0.12</c:v>
                </c:pt>
                <c:pt idx="4">
                  <c:v>0.35</c:v>
                </c:pt>
              </c:numCache>
            </c:numRef>
          </c:val>
          <c:smooth val="0"/>
          <c:extLst>
            <c:ext xmlns:c16="http://schemas.microsoft.com/office/drawing/2014/chart" uri="{C3380CC4-5D6E-409C-BE32-E72D297353CC}">
              <c16:uniqueId val="{00000001-7BF0-4213-ADCF-DEF97B6D47C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C3-47F3-8618-BAB7189A63D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70.3</c:v>
                </c:pt>
                <c:pt idx="3">
                  <c:v>80.11</c:v>
                </c:pt>
                <c:pt idx="4">
                  <c:v>82.83</c:v>
                </c:pt>
              </c:numCache>
            </c:numRef>
          </c:val>
          <c:smooth val="0"/>
          <c:extLst>
            <c:ext xmlns:c16="http://schemas.microsoft.com/office/drawing/2014/chart" uri="{C3380CC4-5D6E-409C-BE32-E72D297353CC}">
              <c16:uniqueId val="{00000001-CEC3-47F3-8618-BAB7189A63D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87.82</c:v>
                </c:pt>
                <c:pt idx="3">
                  <c:v>90.62</c:v>
                </c:pt>
                <c:pt idx="4">
                  <c:v>81.23</c:v>
                </c:pt>
              </c:numCache>
            </c:numRef>
          </c:val>
          <c:extLst>
            <c:ext xmlns:c16="http://schemas.microsoft.com/office/drawing/2014/chart" uri="{C3380CC4-5D6E-409C-BE32-E72D297353CC}">
              <c16:uniqueId val="{00000000-D6E2-4D8D-BB3E-0C73C51FB62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95.95</c:v>
                </c:pt>
                <c:pt idx="3">
                  <c:v>95.96</c:v>
                </c:pt>
                <c:pt idx="4">
                  <c:v>95.73</c:v>
                </c:pt>
              </c:numCache>
            </c:numRef>
          </c:val>
          <c:smooth val="0"/>
          <c:extLst>
            <c:ext xmlns:c16="http://schemas.microsoft.com/office/drawing/2014/chart" uri="{C3380CC4-5D6E-409C-BE32-E72D297353CC}">
              <c16:uniqueId val="{00000001-D6E2-4D8D-BB3E-0C73C51FB62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105.62</c:v>
                </c:pt>
                <c:pt idx="3">
                  <c:v>101.22</c:v>
                </c:pt>
                <c:pt idx="4">
                  <c:v>99.46</c:v>
                </c:pt>
              </c:numCache>
            </c:numRef>
          </c:val>
          <c:extLst>
            <c:ext xmlns:c16="http://schemas.microsoft.com/office/drawing/2014/chart" uri="{C3380CC4-5D6E-409C-BE32-E72D297353CC}">
              <c16:uniqueId val="{00000000-2E4E-429D-AE19-3ACFE08951E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107.34</c:v>
                </c:pt>
                <c:pt idx="3">
                  <c:v>107.87</c:v>
                </c:pt>
                <c:pt idx="4">
                  <c:v>109.78</c:v>
                </c:pt>
              </c:numCache>
            </c:numRef>
          </c:val>
          <c:smooth val="0"/>
          <c:extLst>
            <c:ext xmlns:c16="http://schemas.microsoft.com/office/drawing/2014/chart" uri="{C3380CC4-5D6E-409C-BE32-E72D297353CC}">
              <c16:uniqueId val="{00000001-2E4E-429D-AE19-3ACFE08951E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3.17</c:v>
                </c:pt>
                <c:pt idx="3">
                  <c:v>6.34</c:v>
                </c:pt>
                <c:pt idx="4">
                  <c:v>9.43</c:v>
                </c:pt>
              </c:numCache>
            </c:numRef>
          </c:val>
          <c:extLst>
            <c:ext xmlns:c16="http://schemas.microsoft.com/office/drawing/2014/chart" uri="{C3380CC4-5D6E-409C-BE32-E72D297353CC}">
              <c16:uniqueId val="{00000000-BBBB-42D0-A658-797A96EFDEB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8.5500000000000007</c:v>
                </c:pt>
                <c:pt idx="3">
                  <c:v>20.23</c:v>
                </c:pt>
                <c:pt idx="4">
                  <c:v>22.34</c:v>
                </c:pt>
              </c:numCache>
            </c:numRef>
          </c:val>
          <c:smooth val="0"/>
          <c:extLst>
            <c:ext xmlns:c16="http://schemas.microsoft.com/office/drawing/2014/chart" uri="{C3380CC4-5D6E-409C-BE32-E72D297353CC}">
              <c16:uniqueId val="{00000001-BBBB-42D0-A658-797A96EFDEB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734-47B1-9592-09FBE99D76E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2.41</c:v>
                </c:pt>
                <c:pt idx="3">
                  <c:v>1.63</c:v>
                </c:pt>
                <c:pt idx="4">
                  <c:v>1.94</c:v>
                </c:pt>
              </c:numCache>
            </c:numRef>
          </c:val>
          <c:smooth val="0"/>
          <c:extLst>
            <c:ext xmlns:c16="http://schemas.microsoft.com/office/drawing/2014/chart" uri="{C3380CC4-5D6E-409C-BE32-E72D297353CC}">
              <c16:uniqueId val="{00000001-3734-47B1-9592-09FBE99D76E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3AE-4004-9C27-6F11381458F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formatCode="#,##0.00;&quot;△&quot;#,##0.00">
                  <c:v>0</c:v>
                </c:pt>
                <c:pt idx="3">
                  <c:v>11.59</c:v>
                </c:pt>
                <c:pt idx="4">
                  <c:v>9.36</c:v>
                </c:pt>
              </c:numCache>
            </c:numRef>
          </c:val>
          <c:smooth val="0"/>
          <c:extLst>
            <c:ext xmlns:c16="http://schemas.microsoft.com/office/drawing/2014/chart" uri="{C3380CC4-5D6E-409C-BE32-E72D297353CC}">
              <c16:uniqueId val="{00000001-73AE-4004-9C27-6F11381458F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62.49</c:v>
                </c:pt>
                <c:pt idx="3">
                  <c:v>58.81</c:v>
                </c:pt>
                <c:pt idx="4">
                  <c:v>66.92</c:v>
                </c:pt>
              </c:numCache>
            </c:numRef>
          </c:val>
          <c:extLst>
            <c:ext xmlns:c16="http://schemas.microsoft.com/office/drawing/2014/chart" uri="{C3380CC4-5D6E-409C-BE32-E72D297353CC}">
              <c16:uniqueId val="{00000000-130F-4036-9F80-04A25D5BAFB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35.200000000000003</c:v>
                </c:pt>
                <c:pt idx="3">
                  <c:v>37.200000000000003</c:v>
                </c:pt>
                <c:pt idx="4">
                  <c:v>47.13</c:v>
                </c:pt>
              </c:numCache>
            </c:numRef>
          </c:val>
          <c:smooth val="0"/>
          <c:extLst>
            <c:ext xmlns:c16="http://schemas.microsoft.com/office/drawing/2014/chart" uri="{C3380CC4-5D6E-409C-BE32-E72D297353CC}">
              <c16:uniqueId val="{00000001-130F-4036-9F80-04A25D5BAFB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1366.87</c:v>
                </c:pt>
                <c:pt idx="3">
                  <c:v>1306.42</c:v>
                </c:pt>
                <c:pt idx="4">
                  <c:v>955.55</c:v>
                </c:pt>
              </c:numCache>
            </c:numRef>
          </c:val>
          <c:extLst>
            <c:ext xmlns:c16="http://schemas.microsoft.com/office/drawing/2014/chart" uri="{C3380CC4-5D6E-409C-BE32-E72D297353CC}">
              <c16:uniqueId val="{00000000-3BF8-4786-936A-DD6E3FC53EE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813.96</c:v>
                </c:pt>
                <c:pt idx="3">
                  <c:v>843.72</c:v>
                </c:pt>
                <c:pt idx="4">
                  <c:v>788.62</c:v>
                </c:pt>
              </c:numCache>
            </c:numRef>
          </c:val>
          <c:smooth val="0"/>
          <c:extLst>
            <c:ext xmlns:c16="http://schemas.microsoft.com/office/drawing/2014/chart" uri="{C3380CC4-5D6E-409C-BE32-E72D297353CC}">
              <c16:uniqueId val="{00000001-3BF8-4786-936A-DD6E3FC53EE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87.4</c:v>
                </c:pt>
                <c:pt idx="3">
                  <c:v>65.44</c:v>
                </c:pt>
                <c:pt idx="4">
                  <c:v>64.069999999999993</c:v>
                </c:pt>
              </c:numCache>
            </c:numRef>
          </c:val>
          <c:extLst>
            <c:ext xmlns:c16="http://schemas.microsoft.com/office/drawing/2014/chart" uri="{C3380CC4-5D6E-409C-BE32-E72D297353CC}">
              <c16:uniqueId val="{00000000-FFDD-4A17-95E1-CB9EA7AD818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92.08</c:v>
                </c:pt>
                <c:pt idx="3">
                  <c:v>94.81</c:v>
                </c:pt>
                <c:pt idx="4">
                  <c:v>99.88</c:v>
                </c:pt>
              </c:numCache>
            </c:numRef>
          </c:val>
          <c:smooth val="0"/>
          <c:extLst>
            <c:ext xmlns:c16="http://schemas.microsoft.com/office/drawing/2014/chart" uri="{C3380CC4-5D6E-409C-BE32-E72D297353CC}">
              <c16:uniqueId val="{00000001-FFDD-4A17-95E1-CB9EA7AD818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89.49</c:v>
                </c:pt>
                <c:pt idx="3">
                  <c:v>118.31</c:v>
                </c:pt>
                <c:pt idx="4">
                  <c:v>121.09</c:v>
                </c:pt>
              </c:numCache>
            </c:numRef>
          </c:val>
          <c:extLst>
            <c:ext xmlns:c16="http://schemas.microsoft.com/office/drawing/2014/chart" uri="{C3380CC4-5D6E-409C-BE32-E72D297353CC}">
              <c16:uniqueId val="{00000000-1A71-4151-8E59-F071FC583A1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132.94999999999999</c:v>
                </c:pt>
                <c:pt idx="3">
                  <c:v>129.9</c:v>
                </c:pt>
                <c:pt idx="4">
                  <c:v>126.94</c:v>
                </c:pt>
              </c:numCache>
            </c:numRef>
          </c:val>
          <c:smooth val="0"/>
          <c:extLst>
            <c:ext xmlns:c16="http://schemas.microsoft.com/office/drawing/2014/chart" uri="{C3380CC4-5D6E-409C-BE32-E72D297353CC}">
              <c16:uniqueId val="{00000001-1A71-4151-8E59-F071FC583A1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N35" zoomScale="82" zoomScaleNormal="82"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沖縄県　豊見城市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Bb1</v>
      </c>
      <c r="X8" s="66"/>
      <c r="Y8" s="66"/>
      <c r="Z8" s="66"/>
      <c r="AA8" s="66"/>
      <c r="AB8" s="66"/>
      <c r="AC8" s="66"/>
      <c r="AD8" s="67" t="str">
        <f>データ!$M$6</f>
        <v>非設置</v>
      </c>
      <c r="AE8" s="67"/>
      <c r="AF8" s="67"/>
      <c r="AG8" s="67"/>
      <c r="AH8" s="67"/>
      <c r="AI8" s="67"/>
      <c r="AJ8" s="67"/>
      <c r="AK8" s="3"/>
      <c r="AL8" s="55">
        <f>データ!S6</f>
        <v>65940</v>
      </c>
      <c r="AM8" s="55"/>
      <c r="AN8" s="55"/>
      <c r="AO8" s="55"/>
      <c r="AP8" s="55"/>
      <c r="AQ8" s="55"/>
      <c r="AR8" s="55"/>
      <c r="AS8" s="55"/>
      <c r="AT8" s="54">
        <f>データ!T6</f>
        <v>19.34</v>
      </c>
      <c r="AU8" s="54"/>
      <c r="AV8" s="54"/>
      <c r="AW8" s="54"/>
      <c r="AX8" s="54"/>
      <c r="AY8" s="54"/>
      <c r="AZ8" s="54"/>
      <c r="BA8" s="54"/>
      <c r="BB8" s="54">
        <f>データ!U6</f>
        <v>3409.51</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72.13</v>
      </c>
      <c r="J10" s="54"/>
      <c r="K10" s="54"/>
      <c r="L10" s="54"/>
      <c r="M10" s="54"/>
      <c r="N10" s="54"/>
      <c r="O10" s="54"/>
      <c r="P10" s="54">
        <f>データ!P6</f>
        <v>79.290000000000006</v>
      </c>
      <c r="Q10" s="54"/>
      <c r="R10" s="54"/>
      <c r="S10" s="54"/>
      <c r="T10" s="54"/>
      <c r="U10" s="54"/>
      <c r="V10" s="54"/>
      <c r="W10" s="54">
        <f>データ!Q6</f>
        <v>100</v>
      </c>
      <c r="X10" s="54"/>
      <c r="Y10" s="54"/>
      <c r="Z10" s="54"/>
      <c r="AA10" s="54"/>
      <c r="AB10" s="54"/>
      <c r="AC10" s="54"/>
      <c r="AD10" s="55">
        <f>データ!R6</f>
        <v>1342</v>
      </c>
      <c r="AE10" s="55"/>
      <c r="AF10" s="55"/>
      <c r="AG10" s="55"/>
      <c r="AH10" s="55"/>
      <c r="AI10" s="55"/>
      <c r="AJ10" s="55"/>
      <c r="AK10" s="2"/>
      <c r="AL10" s="55">
        <f>データ!V6</f>
        <v>52007</v>
      </c>
      <c r="AM10" s="55"/>
      <c r="AN10" s="55"/>
      <c r="AO10" s="55"/>
      <c r="AP10" s="55"/>
      <c r="AQ10" s="55"/>
      <c r="AR10" s="55"/>
      <c r="AS10" s="55"/>
      <c r="AT10" s="54">
        <f>データ!W6</f>
        <v>5.64</v>
      </c>
      <c r="AU10" s="54"/>
      <c r="AV10" s="54"/>
      <c r="AW10" s="54"/>
      <c r="AX10" s="54"/>
      <c r="AY10" s="54"/>
      <c r="AZ10" s="54"/>
      <c r="BA10" s="54"/>
      <c r="BB10" s="54">
        <f>データ!X6</f>
        <v>9221.1</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3O81CUI23hEk4hhGe/BXeQhAEoC9Yefpz4pJIDISsbwDm/cPtC4qW60w/8oQYxn/ImjQg52/xwVwB0Z6yDrJGA==" saltValue="dUnWNMI/YGdrfOtNY8X0b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472123</v>
      </c>
      <c r="D6" s="19">
        <f t="shared" si="3"/>
        <v>46</v>
      </c>
      <c r="E6" s="19">
        <f t="shared" si="3"/>
        <v>17</v>
      </c>
      <c r="F6" s="19">
        <f t="shared" si="3"/>
        <v>1</v>
      </c>
      <c r="G6" s="19">
        <f t="shared" si="3"/>
        <v>0</v>
      </c>
      <c r="H6" s="19" t="str">
        <f t="shared" si="3"/>
        <v>沖縄県　豊見城市</v>
      </c>
      <c r="I6" s="19" t="str">
        <f t="shared" si="3"/>
        <v>法適用</v>
      </c>
      <c r="J6" s="19" t="str">
        <f t="shared" si="3"/>
        <v>下水道事業</v>
      </c>
      <c r="K6" s="19" t="str">
        <f t="shared" si="3"/>
        <v>公共下水道</v>
      </c>
      <c r="L6" s="19" t="str">
        <f t="shared" si="3"/>
        <v>Bb1</v>
      </c>
      <c r="M6" s="19" t="str">
        <f t="shared" si="3"/>
        <v>非設置</v>
      </c>
      <c r="N6" s="20" t="str">
        <f t="shared" si="3"/>
        <v>-</v>
      </c>
      <c r="O6" s="20">
        <f t="shared" si="3"/>
        <v>72.13</v>
      </c>
      <c r="P6" s="20">
        <f t="shared" si="3"/>
        <v>79.290000000000006</v>
      </c>
      <c r="Q6" s="20">
        <f t="shared" si="3"/>
        <v>100</v>
      </c>
      <c r="R6" s="20">
        <f t="shared" si="3"/>
        <v>1342</v>
      </c>
      <c r="S6" s="20">
        <f t="shared" si="3"/>
        <v>65940</v>
      </c>
      <c r="T6" s="20">
        <f t="shared" si="3"/>
        <v>19.34</v>
      </c>
      <c r="U6" s="20">
        <f t="shared" si="3"/>
        <v>3409.51</v>
      </c>
      <c r="V6" s="20">
        <f t="shared" si="3"/>
        <v>52007</v>
      </c>
      <c r="W6" s="20">
        <f t="shared" si="3"/>
        <v>5.64</v>
      </c>
      <c r="X6" s="20">
        <f t="shared" si="3"/>
        <v>9221.1</v>
      </c>
      <c r="Y6" s="21" t="str">
        <f>IF(Y7="",NA(),Y7)</f>
        <v>-</v>
      </c>
      <c r="Z6" s="21" t="str">
        <f t="shared" ref="Z6:AH6" si="4">IF(Z7="",NA(),Z7)</f>
        <v>-</v>
      </c>
      <c r="AA6" s="21">
        <f t="shared" si="4"/>
        <v>105.62</v>
      </c>
      <c r="AB6" s="21">
        <f t="shared" si="4"/>
        <v>101.22</v>
      </c>
      <c r="AC6" s="21">
        <f t="shared" si="4"/>
        <v>99.46</v>
      </c>
      <c r="AD6" s="21" t="str">
        <f t="shared" si="4"/>
        <v>-</v>
      </c>
      <c r="AE6" s="21" t="str">
        <f t="shared" si="4"/>
        <v>-</v>
      </c>
      <c r="AF6" s="21">
        <f t="shared" si="4"/>
        <v>107.34</v>
      </c>
      <c r="AG6" s="21">
        <f t="shared" si="4"/>
        <v>107.87</v>
      </c>
      <c r="AH6" s="21">
        <f t="shared" si="4"/>
        <v>109.78</v>
      </c>
      <c r="AI6" s="20" t="str">
        <f>IF(AI7="","",IF(AI7="-","【-】","【"&amp;SUBSTITUTE(TEXT(AI7,"#,##0.00"),"-","△")&amp;"】"))</f>
        <v>【107.02】</v>
      </c>
      <c r="AJ6" s="21" t="str">
        <f>IF(AJ7="",NA(),AJ7)</f>
        <v>-</v>
      </c>
      <c r="AK6" s="21" t="str">
        <f t="shared" ref="AK6:AS6" si="5">IF(AK7="",NA(),AK7)</f>
        <v>-</v>
      </c>
      <c r="AL6" s="20">
        <f t="shared" si="5"/>
        <v>0</v>
      </c>
      <c r="AM6" s="20">
        <f t="shared" si="5"/>
        <v>0</v>
      </c>
      <c r="AN6" s="20">
        <f t="shared" si="5"/>
        <v>0</v>
      </c>
      <c r="AO6" s="21" t="str">
        <f t="shared" si="5"/>
        <v>-</v>
      </c>
      <c r="AP6" s="21" t="str">
        <f t="shared" si="5"/>
        <v>-</v>
      </c>
      <c r="AQ6" s="20">
        <f t="shared" si="5"/>
        <v>0</v>
      </c>
      <c r="AR6" s="21">
        <f t="shared" si="5"/>
        <v>11.59</v>
      </c>
      <c r="AS6" s="21">
        <f t="shared" si="5"/>
        <v>9.36</v>
      </c>
      <c r="AT6" s="20" t="str">
        <f>IF(AT7="","",IF(AT7="-","【-】","【"&amp;SUBSTITUTE(TEXT(AT7,"#,##0.00"),"-","△")&amp;"】"))</f>
        <v>【3.09】</v>
      </c>
      <c r="AU6" s="21" t="str">
        <f>IF(AU7="",NA(),AU7)</f>
        <v>-</v>
      </c>
      <c r="AV6" s="21" t="str">
        <f t="shared" ref="AV6:BD6" si="6">IF(AV7="",NA(),AV7)</f>
        <v>-</v>
      </c>
      <c r="AW6" s="21">
        <f t="shared" si="6"/>
        <v>62.49</v>
      </c>
      <c r="AX6" s="21">
        <f t="shared" si="6"/>
        <v>58.81</v>
      </c>
      <c r="AY6" s="21">
        <f t="shared" si="6"/>
        <v>66.92</v>
      </c>
      <c r="AZ6" s="21" t="str">
        <f t="shared" si="6"/>
        <v>-</v>
      </c>
      <c r="BA6" s="21" t="str">
        <f t="shared" si="6"/>
        <v>-</v>
      </c>
      <c r="BB6" s="21">
        <f t="shared" si="6"/>
        <v>35.200000000000003</v>
      </c>
      <c r="BC6" s="21">
        <f t="shared" si="6"/>
        <v>37.200000000000003</v>
      </c>
      <c r="BD6" s="21">
        <f t="shared" si="6"/>
        <v>47.13</v>
      </c>
      <c r="BE6" s="20" t="str">
        <f>IF(BE7="","",IF(BE7="-","【-】","【"&amp;SUBSTITUTE(TEXT(BE7,"#,##0.00"),"-","△")&amp;"】"))</f>
        <v>【71.39】</v>
      </c>
      <c r="BF6" s="21" t="str">
        <f>IF(BF7="",NA(),BF7)</f>
        <v>-</v>
      </c>
      <c r="BG6" s="21" t="str">
        <f t="shared" ref="BG6:BO6" si="7">IF(BG7="",NA(),BG7)</f>
        <v>-</v>
      </c>
      <c r="BH6" s="21">
        <f t="shared" si="7"/>
        <v>1366.87</v>
      </c>
      <c r="BI6" s="21">
        <f t="shared" si="7"/>
        <v>1306.42</v>
      </c>
      <c r="BJ6" s="21">
        <f t="shared" si="7"/>
        <v>955.55</v>
      </c>
      <c r="BK6" s="21" t="str">
        <f t="shared" si="7"/>
        <v>-</v>
      </c>
      <c r="BL6" s="21" t="str">
        <f t="shared" si="7"/>
        <v>-</v>
      </c>
      <c r="BM6" s="21">
        <f t="shared" si="7"/>
        <v>813.96</v>
      </c>
      <c r="BN6" s="21">
        <f t="shared" si="7"/>
        <v>843.72</v>
      </c>
      <c r="BO6" s="21">
        <f t="shared" si="7"/>
        <v>788.62</v>
      </c>
      <c r="BP6" s="20" t="str">
        <f>IF(BP7="","",IF(BP7="-","【-】","【"&amp;SUBSTITUTE(TEXT(BP7,"#,##0.00"),"-","△")&amp;"】"))</f>
        <v>【669.11】</v>
      </c>
      <c r="BQ6" s="21" t="str">
        <f>IF(BQ7="",NA(),BQ7)</f>
        <v>-</v>
      </c>
      <c r="BR6" s="21" t="str">
        <f t="shared" ref="BR6:BZ6" si="8">IF(BR7="",NA(),BR7)</f>
        <v>-</v>
      </c>
      <c r="BS6" s="21">
        <f t="shared" si="8"/>
        <v>87.4</v>
      </c>
      <c r="BT6" s="21">
        <f t="shared" si="8"/>
        <v>65.44</v>
      </c>
      <c r="BU6" s="21">
        <f t="shared" si="8"/>
        <v>64.069999999999993</v>
      </c>
      <c r="BV6" s="21" t="str">
        <f t="shared" si="8"/>
        <v>-</v>
      </c>
      <c r="BW6" s="21" t="str">
        <f t="shared" si="8"/>
        <v>-</v>
      </c>
      <c r="BX6" s="21">
        <f t="shared" si="8"/>
        <v>92.08</v>
      </c>
      <c r="BY6" s="21">
        <f t="shared" si="8"/>
        <v>94.81</v>
      </c>
      <c r="BZ6" s="21">
        <f t="shared" si="8"/>
        <v>99.88</v>
      </c>
      <c r="CA6" s="20" t="str">
        <f>IF(CA7="","",IF(CA7="-","【-】","【"&amp;SUBSTITUTE(TEXT(CA7,"#,##0.00"),"-","△")&amp;"】"))</f>
        <v>【99.73】</v>
      </c>
      <c r="CB6" s="21" t="str">
        <f>IF(CB7="",NA(),CB7)</f>
        <v>-</v>
      </c>
      <c r="CC6" s="21" t="str">
        <f t="shared" ref="CC6:CK6" si="9">IF(CC7="",NA(),CC7)</f>
        <v>-</v>
      </c>
      <c r="CD6" s="21">
        <f t="shared" si="9"/>
        <v>89.49</v>
      </c>
      <c r="CE6" s="21">
        <f t="shared" si="9"/>
        <v>118.31</v>
      </c>
      <c r="CF6" s="21">
        <f t="shared" si="9"/>
        <v>121.09</v>
      </c>
      <c r="CG6" s="21" t="str">
        <f t="shared" si="9"/>
        <v>-</v>
      </c>
      <c r="CH6" s="21" t="str">
        <f t="shared" si="9"/>
        <v>-</v>
      </c>
      <c r="CI6" s="21">
        <f t="shared" si="9"/>
        <v>132.94999999999999</v>
      </c>
      <c r="CJ6" s="21">
        <f t="shared" si="9"/>
        <v>129.9</v>
      </c>
      <c r="CK6" s="21">
        <f t="shared" si="9"/>
        <v>126.94</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70.3</v>
      </c>
      <c r="CU6" s="21">
        <f t="shared" si="10"/>
        <v>80.11</v>
      </c>
      <c r="CV6" s="21">
        <f t="shared" si="10"/>
        <v>82.83</v>
      </c>
      <c r="CW6" s="20" t="str">
        <f>IF(CW7="","",IF(CW7="-","【-】","【"&amp;SUBSTITUTE(TEXT(CW7,"#,##0.00"),"-","△")&amp;"】"))</f>
        <v>【59.99】</v>
      </c>
      <c r="CX6" s="21" t="str">
        <f>IF(CX7="",NA(),CX7)</f>
        <v>-</v>
      </c>
      <c r="CY6" s="21" t="str">
        <f t="shared" ref="CY6:DG6" si="11">IF(CY7="",NA(),CY7)</f>
        <v>-</v>
      </c>
      <c r="CZ6" s="21">
        <f t="shared" si="11"/>
        <v>87.82</v>
      </c>
      <c r="DA6" s="21">
        <f t="shared" si="11"/>
        <v>90.62</v>
      </c>
      <c r="DB6" s="21">
        <f t="shared" si="11"/>
        <v>81.23</v>
      </c>
      <c r="DC6" s="21" t="str">
        <f t="shared" si="11"/>
        <v>-</v>
      </c>
      <c r="DD6" s="21" t="str">
        <f t="shared" si="11"/>
        <v>-</v>
      </c>
      <c r="DE6" s="21">
        <f t="shared" si="11"/>
        <v>95.95</v>
      </c>
      <c r="DF6" s="21">
        <f t="shared" si="11"/>
        <v>95.96</v>
      </c>
      <c r="DG6" s="21">
        <f t="shared" si="11"/>
        <v>95.73</v>
      </c>
      <c r="DH6" s="20" t="str">
        <f>IF(DH7="","",IF(DH7="-","【-】","【"&amp;SUBSTITUTE(TEXT(DH7,"#,##0.00"),"-","△")&amp;"】"))</f>
        <v>【95.72】</v>
      </c>
      <c r="DI6" s="21" t="str">
        <f>IF(DI7="",NA(),DI7)</f>
        <v>-</v>
      </c>
      <c r="DJ6" s="21" t="str">
        <f t="shared" ref="DJ6:DR6" si="12">IF(DJ7="",NA(),DJ7)</f>
        <v>-</v>
      </c>
      <c r="DK6" s="21">
        <f t="shared" si="12"/>
        <v>3.17</v>
      </c>
      <c r="DL6" s="21">
        <f t="shared" si="12"/>
        <v>6.34</v>
      </c>
      <c r="DM6" s="21">
        <f t="shared" si="12"/>
        <v>9.43</v>
      </c>
      <c r="DN6" s="21" t="str">
        <f t="shared" si="12"/>
        <v>-</v>
      </c>
      <c r="DO6" s="21" t="str">
        <f t="shared" si="12"/>
        <v>-</v>
      </c>
      <c r="DP6" s="21">
        <f t="shared" si="12"/>
        <v>8.5500000000000007</v>
      </c>
      <c r="DQ6" s="21">
        <f t="shared" si="12"/>
        <v>20.23</v>
      </c>
      <c r="DR6" s="21">
        <f t="shared" si="12"/>
        <v>22.34</v>
      </c>
      <c r="DS6" s="20" t="str">
        <f>IF(DS7="","",IF(DS7="-","【-】","【"&amp;SUBSTITUTE(TEXT(DS7,"#,##0.00"),"-","△")&amp;"】"))</f>
        <v>【38.17】</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2.41</v>
      </c>
      <c r="EB6" s="21">
        <f t="shared" si="13"/>
        <v>1.63</v>
      </c>
      <c r="EC6" s="21">
        <f t="shared" si="13"/>
        <v>1.94</v>
      </c>
      <c r="ED6" s="20" t="str">
        <f>IF(ED7="","",IF(ED7="-","【-】","【"&amp;SUBSTITUTE(TEXT(ED7,"#,##0.00"),"-","△")&amp;"】"))</f>
        <v>【6.54】</v>
      </c>
      <c r="EE6" s="21" t="str">
        <f>IF(EE7="",NA(),EE7)</f>
        <v>-</v>
      </c>
      <c r="EF6" s="21" t="str">
        <f t="shared" ref="EF6:EN6" si="14">IF(EF7="",NA(),EF7)</f>
        <v>-</v>
      </c>
      <c r="EG6" s="20">
        <f t="shared" si="14"/>
        <v>0</v>
      </c>
      <c r="EH6" s="20">
        <f t="shared" si="14"/>
        <v>0</v>
      </c>
      <c r="EI6" s="21">
        <f t="shared" si="14"/>
        <v>0.1</v>
      </c>
      <c r="EJ6" s="21" t="str">
        <f t="shared" si="14"/>
        <v>-</v>
      </c>
      <c r="EK6" s="21" t="str">
        <f t="shared" si="14"/>
        <v>-</v>
      </c>
      <c r="EL6" s="21">
        <f t="shared" si="14"/>
        <v>0.12</v>
      </c>
      <c r="EM6" s="21">
        <f t="shared" si="14"/>
        <v>0.12</v>
      </c>
      <c r="EN6" s="21">
        <f t="shared" si="14"/>
        <v>0.35</v>
      </c>
      <c r="EO6" s="20" t="str">
        <f>IF(EO7="","",IF(EO7="-","【-】","【"&amp;SUBSTITUTE(TEXT(EO7,"#,##0.00"),"-","△")&amp;"】"))</f>
        <v>【0.24】</v>
      </c>
    </row>
    <row r="7" spans="1:148" s="22" customFormat="1" x14ac:dyDescent="0.15">
      <c r="A7" s="14"/>
      <c r="B7" s="23">
        <v>2021</v>
      </c>
      <c r="C7" s="23">
        <v>472123</v>
      </c>
      <c r="D7" s="23">
        <v>46</v>
      </c>
      <c r="E7" s="23">
        <v>17</v>
      </c>
      <c r="F7" s="23">
        <v>1</v>
      </c>
      <c r="G7" s="23">
        <v>0</v>
      </c>
      <c r="H7" s="23" t="s">
        <v>96</v>
      </c>
      <c r="I7" s="23" t="s">
        <v>97</v>
      </c>
      <c r="J7" s="23" t="s">
        <v>98</v>
      </c>
      <c r="K7" s="23" t="s">
        <v>99</v>
      </c>
      <c r="L7" s="23" t="s">
        <v>100</v>
      </c>
      <c r="M7" s="23" t="s">
        <v>101</v>
      </c>
      <c r="N7" s="24" t="s">
        <v>102</v>
      </c>
      <c r="O7" s="24">
        <v>72.13</v>
      </c>
      <c r="P7" s="24">
        <v>79.290000000000006</v>
      </c>
      <c r="Q7" s="24">
        <v>100</v>
      </c>
      <c r="R7" s="24">
        <v>1342</v>
      </c>
      <c r="S7" s="24">
        <v>65940</v>
      </c>
      <c r="T7" s="24">
        <v>19.34</v>
      </c>
      <c r="U7" s="24">
        <v>3409.51</v>
      </c>
      <c r="V7" s="24">
        <v>52007</v>
      </c>
      <c r="W7" s="24">
        <v>5.64</v>
      </c>
      <c r="X7" s="24">
        <v>9221.1</v>
      </c>
      <c r="Y7" s="24" t="s">
        <v>102</v>
      </c>
      <c r="Z7" s="24" t="s">
        <v>102</v>
      </c>
      <c r="AA7" s="24">
        <v>105.62</v>
      </c>
      <c r="AB7" s="24">
        <v>101.22</v>
      </c>
      <c r="AC7" s="24">
        <v>99.46</v>
      </c>
      <c r="AD7" s="24" t="s">
        <v>102</v>
      </c>
      <c r="AE7" s="24" t="s">
        <v>102</v>
      </c>
      <c r="AF7" s="24">
        <v>107.34</v>
      </c>
      <c r="AG7" s="24">
        <v>107.87</v>
      </c>
      <c r="AH7" s="24">
        <v>109.78</v>
      </c>
      <c r="AI7" s="24">
        <v>107.02</v>
      </c>
      <c r="AJ7" s="24" t="s">
        <v>102</v>
      </c>
      <c r="AK7" s="24" t="s">
        <v>102</v>
      </c>
      <c r="AL7" s="24">
        <v>0</v>
      </c>
      <c r="AM7" s="24">
        <v>0</v>
      </c>
      <c r="AN7" s="24">
        <v>0</v>
      </c>
      <c r="AO7" s="24" t="s">
        <v>102</v>
      </c>
      <c r="AP7" s="24" t="s">
        <v>102</v>
      </c>
      <c r="AQ7" s="24">
        <v>0</v>
      </c>
      <c r="AR7" s="24">
        <v>11.59</v>
      </c>
      <c r="AS7" s="24">
        <v>9.36</v>
      </c>
      <c r="AT7" s="24">
        <v>3.09</v>
      </c>
      <c r="AU7" s="24" t="s">
        <v>102</v>
      </c>
      <c r="AV7" s="24" t="s">
        <v>102</v>
      </c>
      <c r="AW7" s="24">
        <v>62.49</v>
      </c>
      <c r="AX7" s="24">
        <v>58.81</v>
      </c>
      <c r="AY7" s="24">
        <v>66.92</v>
      </c>
      <c r="AZ7" s="24" t="s">
        <v>102</v>
      </c>
      <c r="BA7" s="24" t="s">
        <v>102</v>
      </c>
      <c r="BB7" s="24">
        <v>35.200000000000003</v>
      </c>
      <c r="BC7" s="24">
        <v>37.200000000000003</v>
      </c>
      <c r="BD7" s="24">
        <v>47.13</v>
      </c>
      <c r="BE7" s="24">
        <v>71.39</v>
      </c>
      <c r="BF7" s="24" t="s">
        <v>102</v>
      </c>
      <c r="BG7" s="24" t="s">
        <v>102</v>
      </c>
      <c r="BH7" s="24">
        <v>1366.87</v>
      </c>
      <c r="BI7" s="24">
        <v>1306.42</v>
      </c>
      <c r="BJ7" s="24">
        <v>955.55</v>
      </c>
      <c r="BK7" s="24" t="s">
        <v>102</v>
      </c>
      <c r="BL7" s="24" t="s">
        <v>102</v>
      </c>
      <c r="BM7" s="24">
        <v>813.96</v>
      </c>
      <c r="BN7" s="24">
        <v>843.72</v>
      </c>
      <c r="BO7" s="24">
        <v>788.62</v>
      </c>
      <c r="BP7" s="24">
        <v>669.11</v>
      </c>
      <c r="BQ7" s="24" t="s">
        <v>102</v>
      </c>
      <c r="BR7" s="24" t="s">
        <v>102</v>
      </c>
      <c r="BS7" s="24">
        <v>87.4</v>
      </c>
      <c r="BT7" s="24">
        <v>65.44</v>
      </c>
      <c r="BU7" s="24">
        <v>64.069999999999993</v>
      </c>
      <c r="BV7" s="24" t="s">
        <v>102</v>
      </c>
      <c r="BW7" s="24" t="s">
        <v>102</v>
      </c>
      <c r="BX7" s="24">
        <v>92.08</v>
      </c>
      <c r="BY7" s="24">
        <v>94.81</v>
      </c>
      <c r="BZ7" s="24">
        <v>99.88</v>
      </c>
      <c r="CA7" s="24">
        <v>99.73</v>
      </c>
      <c r="CB7" s="24" t="s">
        <v>102</v>
      </c>
      <c r="CC7" s="24" t="s">
        <v>102</v>
      </c>
      <c r="CD7" s="24">
        <v>89.49</v>
      </c>
      <c r="CE7" s="24">
        <v>118.31</v>
      </c>
      <c r="CF7" s="24">
        <v>121.09</v>
      </c>
      <c r="CG7" s="24" t="s">
        <v>102</v>
      </c>
      <c r="CH7" s="24" t="s">
        <v>102</v>
      </c>
      <c r="CI7" s="24">
        <v>132.94999999999999</v>
      </c>
      <c r="CJ7" s="24">
        <v>129.9</v>
      </c>
      <c r="CK7" s="24">
        <v>126.94</v>
      </c>
      <c r="CL7" s="24">
        <v>134.97999999999999</v>
      </c>
      <c r="CM7" s="24" t="s">
        <v>102</v>
      </c>
      <c r="CN7" s="24" t="s">
        <v>102</v>
      </c>
      <c r="CO7" s="24" t="s">
        <v>102</v>
      </c>
      <c r="CP7" s="24" t="s">
        <v>102</v>
      </c>
      <c r="CQ7" s="24" t="s">
        <v>102</v>
      </c>
      <c r="CR7" s="24" t="s">
        <v>102</v>
      </c>
      <c r="CS7" s="24" t="s">
        <v>102</v>
      </c>
      <c r="CT7" s="24">
        <v>70.3</v>
      </c>
      <c r="CU7" s="24">
        <v>80.11</v>
      </c>
      <c r="CV7" s="24">
        <v>82.83</v>
      </c>
      <c r="CW7" s="24">
        <v>59.99</v>
      </c>
      <c r="CX7" s="24" t="s">
        <v>102</v>
      </c>
      <c r="CY7" s="24" t="s">
        <v>102</v>
      </c>
      <c r="CZ7" s="24">
        <v>87.82</v>
      </c>
      <c r="DA7" s="24">
        <v>90.62</v>
      </c>
      <c r="DB7" s="24">
        <v>81.23</v>
      </c>
      <c r="DC7" s="24" t="s">
        <v>102</v>
      </c>
      <c r="DD7" s="24" t="s">
        <v>102</v>
      </c>
      <c r="DE7" s="24">
        <v>95.95</v>
      </c>
      <c r="DF7" s="24">
        <v>95.96</v>
      </c>
      <c r="DG7" s="24">
        <v>95.73</v>
      </c>
      <c r="DH7" s="24">
        <v>95.72</v>
      </c>
      <c r="DI7" s="24" t="s">
        <v>102</v>
      </c>
      <c r="DJ7" s="24" t="s">
        <v>102</v>
      </c>
      <c r="DK7" s="24">
        <v>3.17</v>
      </c>
      <c r="DL7" s="24">
        <v>6.34</v>
      </c>
      <c r="DM7" s="24">
        <v>9.43</v>
      </c>
      <c r="DN7" s="24" t="s">
        <v>102</v>
      </c>
      <c r="DO7" s="24" t="s">
        <v>102</v>
      </c>
      <c r="DP7" s="24">
        <v>8.5500000000000007</v>
      </c>
      <c r="DQ7" s="24">
        <v>20.23</v>
      </c>
      <c r="DR7" s="24">
        <v>22.34</v>
      </c>
      <c r="DS7" s="24">
        <v>38.17</v>
      </c>
      <c r="DT7" s="24" t="s">
        <v>102</v>
      </c>
      <c r="DU7" s="24" t="s">
        <v>102</v>
      </c>
      <c r="DV7" s="24">
        <v>0</v>
      </c>
      <c r="DW7" s="24">
        <v>0</v>
      </c>
      <c r="DX7" s="24">
        <v>0</v>
      </c>
      <c r="DY7" s="24" t="s">
        <v>102</v>
      </c>
      <c r="DZ7" s="24" t="s">
        <v>102</v>
      </c>
      <c r="EA7" s="24">
        <v>2.41</v>
      </c>
      <c r="EB7" s="24">
        <v>1.63</v>
      </c>
      <c r="EC7" s="24">
        <v>1.94</v>
      </c>
      <c r="ED7" s="24">
        <v>6.54</v>
      </c>
      <c r="EE7" s="24" t="s">
        <v>102</v>
      </c>
      <c r="EF7" s="24" t="s">
        <v>102</v>
      </c>
      <c r="EG7" s="24">
        <v>0</v>
      </c>
      <c r="EH7" s="24">
        <v>0</v>
      </c>
      <c r="EI7" s="24">
        <v>0.1</v>
      </c>
      <c r="EJ7" s="24" t="s">
        <v>102</v>
      </c>
      <c r="EK7" s="24" t="s">
        <v>102</v>
      </c>
      <c r="EL7" s="24">
        <v>0.12</v>
      </c>
      <c r="EM7" s="24">
        <v>0.12</v>
      </c>
      <c r="EN7" s="24">
        <v>0.35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豊見城市LGアカウント0929</cp:lastModifiedBy>
  <dcterms:created xsi:type="dcterms:W3CDTF">2023-01-12T23:36:04Z</dcterms:created>
  <dcterms:modified xsi:type="dcterms:W3CDTF">2023-01-18T05:24:39Z</dcterms:modified>
  <cp:category/>
</cp:coreProperties>
</file>