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lg-filesv\suidou\06_2025年度\対内文書〆切\20260120_0123〆公営企業に係る経営比較分析表（令和６年度決算）の分析等について\回答\"/>
    </mc:Choice>
  </mc:AlternateContent>
  <xr:revisionPtr revIDLastSave="0" documentId="13_ncr:1_{BA6C6FEC-64F0-424E-ABCE-6393245814EF}" xr6:coauthVersionLast="44" xr6:coauthVersionMax="44" xr10:uidLastSave="{00000000-0000-0000-0000-000000000000}"/>
  <workbookProtection workbookAlgorithmName="SHA-512" workbookHashValue="nfDxfmn5oKIpNQyYOirOpaPV8pqqezqVQGVs/o01ggrZ82qeHwfdPYpul3QodZdv4A9ojOjiaTUO1b3Fc+kHCg==" workbookSaltValue="YI+VDx5nhbzMyd1ix0o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G85" i="4"/>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<sst xmlns="http://schemas.openxmlformats.org/spreadsheetml/2006/main" count="231" uniqueCount="117">
  <si>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</si>
  <si>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</si>
  <si>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</si>
  <si>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</si>
  <si>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</si>
  <si>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</si>
  <si>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</si>
  <si>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</si>
  <si>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</si>
  <si>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</si>
  <si>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</si>
  <si>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</si>
  <si>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</si>
  <si>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</si>
  <si>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</si>
  <si>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</si>
  <si>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</si>
  <si>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</si>
  <si>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</si>
  <si>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</si>
  <si>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</si>
  <si>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</si>
  <si>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</si>
  <si>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</si>
  <si>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</si>
  <si>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</si>
  <si>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</si>
  <si>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</si>
  <si>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</si>
  <si>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</si>
  <si>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</si>
  <si>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</si>
  <si>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</si>
  <si>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</si>
  <si>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</si>
  <si>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</si>
  <si>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</si>
  <si>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</si>
  <si>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</si>
  <si>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</si>
  <si>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</si>
  <si>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</si>
  <si>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</si>
  <si>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</si>
  <si>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</si>
  <si>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</si>
  <si>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</si>
  <si>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</si>
  <si>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</si>
  <si>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</si>
  <si>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</si>
  <si>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</si>
  <si>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</si>
  <si>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</si>
  <si>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</si>
  <si>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</si>
  <si>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</si>
  <si>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</si>
  <si>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</si>
  <si>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</si>
  <si>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</si>
  <si>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</si>
  <si>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</si>
  <si>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</si>
  <si>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</si>
  <si>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</si>
  <si>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</si>
  <si>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</si>
  <si>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</si>
  <si>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</si>
  <si>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</si>
  <si>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</si>
  <si>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</si>
  <si>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</si>
  <si>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</si>
  <si>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</si>
  <si>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</si>
  <si>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</si>
  <si>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</si>
  <si>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</si>
  <si>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</si>
  <si>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</si>
  <si>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</si>
  <si>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</si>
  <si>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</si>
  <si>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</si>
  <si>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</si>
  <si>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</si>
  <si>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</si>
  <si>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</si>
  <si>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</si>
  <si>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</si>
  <si>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</si>
  <si>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</si>
  <si>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</si>
  <si>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</si>
  <si>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豊見城市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</si>
  <si>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</si>
  <si>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</si>
  <si>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</si>
  <si>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</si>
  <si>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</si>
  <si>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</si>
  <si>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</si>
  <si>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</si>
  <si>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</si>
  <si>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</si>
  <si>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</si>
  <si>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</si>
  <si>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</si>
  <si>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</si>
  <si>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</si>
  <si>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</si>
  <si>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</si>
  <si>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xml:space="preserve">①経常収支比率：100％を下回っており、収益性の改善が急務である。
②累積欠損金比率：全国及び類似団体平均値を大きく上回る累積欠損金が発生しており、収益性の改善が急務である。
</t>
    </r>
    <r>
      <rPr>
        <sz val="11"/>
        <rFont val="ＭＳ ゴシック"/>
        <family val="3"/>
        <charset val="128"/>
      </rPr>
      <t>③流動比率：100％を上回っているが、運転資金を他会計借入金に依存している状況である</t>
    </r>
    <r>
      <rPr>
        <sz val="11"/>
        <color theme="1"/>
        <rFont val="ＭＳ ゴシック"/>
        <family val="3"/>
        <charset val="128"/>
      </rPr>
      <t xml:space="preserve">。
④企業債残高対事業規模比率：前年度と比較すると減少しているが、全国及び類似団体を上回っており、企業債に頼った経営の改善が必要である。
⑤経費回収率：100％を満たしていないため、使用料で賄うべき経費を賄えていない状況である。
</t>
    </r>
    <r>
      <rPr>
        <sz val="11"/>
        <rFont val="ＭＳ ゴシック"/>
        <family val="3"/>
        <charset val="128"/>
      </rPr>
      <t xml:space="preserve">⑥汚水処理原価：全国及び類似団体の平均値を下回っていることから、より経済的に汚水処理を行っていると分析できるが、年々コストも上昇していることに留意する必要がある。
</t>
    </r>
    <r>
      <rPr>
        <sz val="11"/>
        <color theme="1"/>
        <rFont val="ＭＳ ゴシック"/>
        <family val="3"/>
        <charset val="128"/>
      </rPr>
      <t xml:space="preserve">
⑦施設利用率：施設の利用状況や適正規模を判断する指標であり、</t>
    </r>
    <r>
      <rPr>
        <sz val="11"/>
        <rFont val="ＭＳ ゴシック"/>
        <family val="3"/>
        <charset val="128"/>
      </rPr>
      <t>高い数値が望まれる指標である。全国及び類似団体平均値より比較的に良好な状況である。</t>
    </r>
    <r>
      <rPr>
        <sz val="11"/>
        <color rgb="FFFF0000"/>
        <rFont val="ＭＳ ゴシック"/>
        <family val="3"/>
        <charset val="128"/>
      </rPr>
      <t xml:space="preserve">
</t>
    </r>
    <r>
      <rPr>
        <sz val="11"/>
        <color theme="1"/>
        <rFont val="ＭＳ ゴシック"/>
        <family val="3"/>
        <charset val="128"/>
      </rPr>
      <t xml:space="preserve">
⑧水洗化率：前年度より増加しており、今後も水洗化率向上に努める必要がある。</t>
    </r>
    <rPh sb="20" eb="23">
      <t>シュウエキセイ</t>
    </rPh>
    <rPh sb="24" eb="26">
      <t>カイゼン</t>
    </rPh>
    <rPh sb="27" eb="29">
      <t>キュウム</t>
    </rPh>
    <rPh sb="56" eb="57">
      <t>オオ</t>
    </rPh>
    <rPh sb="59" eb="61">
      <t>ウワマワ</t>
    </rPh>
    <rPh sb="62" eb="66">
      <t>ルイセキケッソン</t>
    </rPh>
    <rPh sb="66" eb="67">
      <t>キン</t>
    </rPh>
    <rPh sb="68" eb="70">
      <t>ハッセイ</t>
    </rPh>
    <rPh sb="75" eb="78">
      <t>シュウエキセイ</t>
    </rPh>
    <rPh sb="79" eb="81">
      <t>カイゼン</t>
    </rPh>
    <rPh sb="82" eb="84">
      <t>キュウム</t>
    </rPh>
    <rPh sb="101" eb="103">
      <t>ウワマワ</t>
    </rPh>
    <rPh sb="109" eb="113">
      <t>ウンテンシキン</t>
    </rPh>
    <rPh sb="114" eb="120">
      <t>タカイケイカリイレキン</t>
    </rPh>
    <rPh sb="121" eb="123">
      <t>イゾン</t>
    </rPh>
    <rPh sb="127" eb="129">
      <t>ジョウキョウ</t>
    </rPh>
    <rPh sb="153" eb="155">
      <t>ヒカク</t>
    </rPh>
    <rPh sb="158" eb="160">
      <t>ゲンショウ</t>
    </rPh>
    <rPh sb="166" eb="168">
      <t>ゼンコク</t>
    </rPh>
    <rPh sb="170" eb="172">
      <t>ルイジ</t>
    </rPh>
    <rPh sb="172" eb="174">
      <t>ダンタイ</t>
    </rPh>
    <rPh sb="192" eb="194">
      <t>カイゼン</t>
    </rPh>
    <rPh sb="195" eb="197">
      <t>ヒツヨウ</t>
    </rPh>
    <rPh sb="258" eb="261">
      <t>ゼンコクオヨ</t>
    </rPh>
    <rPh sb="262" eb="266">
      <t>ルイジダンタイ</t>
    </rPh>
    <rPh sb="267" eb="270">
      <t>ヘイキンチ</t>
    </rPh>
    <rPh sb="271" eb="273">
      <t>シタマワ</t>
    </rPh>
    <rPh sb="284" eb="287">
      <t>ケイザイテキ</t>
    </rPh>
    <rPh sb="288" eb="292">
      <t>オスイショリ</t>
    </rPh>
    <rPh sb="293" eb="294">
      <t>オコナ</t>
    </rPh>
    <rPh sb="299" eb="301">
      <t>ブンセキ</t>
    </rPh>
    <rPh sb="306" eb="308">
      <t>ネンネン</t>
    </rPh>
    <rPh sb="312" eb="314">
      <t>ジョウショウ</t>
    </rPh>
    <rPh sb="321" eb="323">
      <t>リュウイ</t>
    </rPh>
    <rPh sb="325" eb="327">
      <t>ヒツヨウ</t>
    </rPh>
    <rPh sb="336" eb="339">
      <t>ヘイキンチ</t>
    </rPh>
    <rPh sb="340" eb="342">
      <t>シセツ</t>
    </rPh>
    <rPh sb="343" eb="345">
      <t>リヨウ</t>
    </rPh>
    <rPh sb="345" eb="347">
      <t>ジョウキョウ</t>
    </rPh>
    <rPh sb="348" eb="352">
      <t>テキセイキボ</t>
    </rPh>
    <rPh sb="353" eb="355">
      <t>ハンダン</t>
    </rPh>
    <rPh sb="357" eb="359">
      <t>シヒョウ</t>
    </rPh>
    <rPh sb="364" eb="365">
      <t>タカ</t>
    </rPh>
    <rPh sb="366" eb="368">
      <t>スウチ</t>
    </rPh>
    <rPh sb="373" eb="375">
      <t>ショウライ</t>
    </rPh>
    <rPh sb="378" eb="381">
      <t>ゼンコクオヨ</t>
    </rPh>
    <rPh sb="382" eb="384">
      <t>ルイジ</t>
    </rPh>
    <rPh sb="391" eb="394">
      <t>ヒカクテキ</t>
    </rPh>
    <rPh sb="395" eb="397">
      <t>リョウコウ</t>
    </rPh>
    <phoneticPr fontId="4"/>
  </si>
  <si>
    <r>
      <rPr>
        <sz val="11"/>
        <color theme="1"/>
        <rFont val="ＭＳ ゴシック"/>
        <family val="3"/>
        <charset val="128"/>
      </rPr>
      <t xml:space="preserve">①有形固定資産減価償却率：全国及び類似団体平均値より下回っているが、収益性の改善を図り将来の更新需要に備える必要がある。
</t>
    </r>
    <r>
      <rPr>
        <sz val="11"/>
        <color rgb="FFFF0000"/>
        <rFont val="ＭＳ ゴシック"/>
        <family val="3"/>
        <charset val="128"/>
      </rPr>
      <t xml:space="preserve">
</t>
    </r>
    <r>
      <rPr>
        <sz val="11"/>
        <color theme="1"/>
        <rFont val="ＭＳ ゴシック"/>
        <family val="3"/>
        <charset val="128"/>
      </rPr>
      <t xml:space="preserve">②管渠老朽化率：平成15年供用開始で管渠の耐用年数を超えるものがないため、0％となっている。
</t>
    </r>
    <r>
      <rPr>
        <sz val="11"/>
        <color rgb="FFFF0000"/>
        <rFont val="ＭＳ ゴシック"/>
        <family val="3"/>
        <charset val="128"/>
      </rPr>
      <t xml:space="preserve">
</t>
    </r>
    <r>
      <rPr>
        <sz val="11"/>
        <color theme="1"/>
        <rFont val="ＭＳ ゴシック"/>
        <family val="3"/>
        <charset val="128"/>
      </rPr>
      <t>③管渠改善率：全国及び類似団体平均値より下回っているが、管渠の老朽化率の状況を踏まえ計画的に更新する必要がある。</t>
    </r>
    <rPh sb="34" eb="37">
      <t>シュウエキセイ</t>
    </rPh>
    <rPh sb="38" eb="40">
      <t>カイゼン</t>
    </rPh>
    <rPh sb="41" eb="42">
      <t>ハカ</t>
    </rPh>
    <rPh sb="43" eb="45">
      <t>ショウライ</t>
    </rPh>
    <rPh sb="46" eb="50">
      <t>コウシンジュヨウ</t>
    </rPh>
    <rPh sb="51" eb="52">
      <t>ソナ</t>
    </rPh>
    <rPh sb="54" eb="56">
      <t>ヒツヨウ</t>
    </rPh>
    <phoneticPr fontId="4"/>
  </si>
  <si>
    <t xml:space="preserve">　令和６年４月より下水道使用料改定により収入が増加した。そのため、前年度より経常収支比率や経費回収率の値がやや向上した。
　しかし全国及び類似団体と比較しても、累積欠損比率が高い傾向にあるため、早急に使用料の適正化を図り赤字体質からの経営改善が必要である。
　一方、減価償却率や老朽化率は全国及び類似団体平均値より低いものの、今後管渠が更新時期を迎えるのに備え、継続して経営改善の実施や投資計画等の見直しを行う必要がある。
</t>
    <rPh sb="38" eb="42">
      <t>ケイジョウシュウシ</t>
    </rPh>
    <rPh sb="42" eb="44">
      <t>ヒリツ</t>
    </rPh>
    <rPh sb="45" eb="49">
      <t>ケイヒカイシュウ</t>
    </rPh>
    <rPh sb="49" eb="50">
      <t>リツ</t>
    </rPh>
    <rPh sb="51" eb="52">
      <t>アタイ</t>
    </rPh>
    <rPh sb="55" eb="57">
      <t>コウジョウ</t>
    </rPh>
    <rPh sb="65" eb="67">
      <t>ゼンコク</t>
    </rPh>
    <rPh sb="67" eb="68">
      <t>オヨ</t>
    </rPh>
    <rPh sb="69" eb="71">
      <t>ルイジ</t>
    </rPh>
    <rPh sb="71" eb="73">
      <t>ダンタイ</t>
    </rPh>
    <rPh sb="74" eb="76">
      <t>ヒカク</t>
    </rPh>
    <rPh sb="80" eb="86">
      <t>ルイセキケッソンヒリツ</t>
    </rPh>
    <rPh sb="87" eb="88">
      <t>タカ</t>
    </rPh>
    <rPh sb="89" eb="91">
      <t>ケイコウ</t>
    </rPh>
    <rPh sb="130" eb="132">
      <t>イッポウ</t>
    </rPh>
    <rPh sb="133" eb="138">
      <t>ゲンカショウキャクリツ</t>
    </rPh>
    <rPh sb="139" eb="143">
      <t>ロウキュウカリツ</t>
    </rPh>
    <rPh sb="144" eb="146">
      <t>ゼンコク</t>
    </rPh>
    <rPh sb="146" eb="147">
      <t>オヨ</t>
    </rPh>
    <rPh sb="148" eb="150">
      <t>ルイジ</t>
    </rPh>
    <rPh sb="150" eb="152">
      <t>ダンタイ</t>
    </rPh>
    <rPh sb="152" eb="155">
      <t>ヘイキンチ</t>
    </rPh>
    <rPh sb="157" eb="158">
      <t>ヒク</t>
    </rPh>
    <rPh sb="163" eb="165">
      <t>コンゴ</t>
    </rPh>
    <rPh sb="165" eb="167">
      <t>カンキョ</t>
    </rPh>
    <rPh sb="168" eb="172">
      <t>コウシンジキ</t>
    </rPh>
    <rPh sb="173" eb="174">
      <t>ムカ</t>
    </rPh>
    <rPh sb="178" eb="179">
      <t>ソナ</t>
    </rPh>
    <rPh sb="181" eb="183">
      <t>ケイゾク</t>
    </rPh>
    <rPh sb="185" eb="189">
      <t>ケイエイカイゼン</t>
    </rPh>
    <rPh sb="190" eb="192">
      <t>ジッシ</t>
    </rPh>
    <rPh sb="193" eb="198">
      <t>トウシケイカクトウ</t>
    </rPh>
    <rPh sb="199" eb="201">
      <t>ミナオ</t>
    </rPh>
    <rPh sb="203" eb="204">
      <t>オコナ</t>
    </rPh>
    <rPh sb="205" eb="2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</si>
</sst>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7C-4ACE-9B44-EC1D75CF72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B7C-4ACE-9B44-EC1D75CF72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83.62</c:v>
                </c:pt>
                <c:pt idx="1">
                  <c:v>76.37</c:v>
                </c:pt>
                <c:pt idx="2">
                  <c:v>86.59</c:v>
                </c:pt>
                <c:pt idx="3">
                  <c:v>66.17</c:v>
                </c:pt>
                <c:pt idx="4">
                  <c:v>66.17</c:v>
                </c:pt>
              </c:numCache>
            </c:numRef>
          </c:val>
          <c:extLst>
            <c:ext xmlns:c16="http://schemas.microsoft.com/office/drawing/2014/chart" uri="{C3380CC4-5D6E-409C-BE32-E72D297353CC}">
              <c16:uniqueId val="{00000000-10CA-464F-99CB-CB577824A8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0CA-464F-99CB-CB577824A8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71.709999999999994</c:v>
                </c:pt>
                <c:pt idx="1">
                  <c:v>73.319999999999993</c:v>
                </c:pt>
                <c:pt idx="2">
                  <c:v>75.099999999999994</c:v>
                </c:pt>
                <c:pt idx="3">
                  <c:v>76.599999999999994</c:v>
                </c:pt>
                <c:pt idx="4">
                  <c:v>77.86</c:v>
                </c:pt>
              </c:numCache>
            </c:numRef>
          </c:val>
          <c:extLst>
            <c:ext xmlns:c16="http://schemas.microsoft.com/office/drawing/2014/chart" uri="{C3380CC4-5D6E-409C-BE32-E72D297353CC}">
              <c16:uniqueId val="{00000000-5AFD-4909-8742-C0C4143454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AFD-4909-8742-C0C4143454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68.150000000000006</c:v>
                </c:pt>
                <c:pt idx="1">
                  <c:v>76.19</c:v>
                </c:pt>
                <c:pt idx="2">
                  <c:v>83.05</c:v>
                </c:pt>
                <c:pt idx="3">
                  <c:v>72.66</c:v>
                </c:pt>
                <c:pt idx="4">
                  <c:v>79.540000000000006</c:v>
                </c:pt>
              </c:numCache>
            </c:numRef>
          </c:val>
          <c:extLst>
            <c:ext xmlns:c16="http://schemas.microsoft.com/office/drawing/2014/chart" uri="{C3380CC4-5D6E-409C-BE32-E72D297353CC}">
              <c16:uniqueId val="{00000000-ED93-4669-A5C2-202E0E5840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D93-4669-A5C2-202E0E5840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7.89</c:v>
                </c:pt>
                <c:pt idx="1">
                  <c:v>8.31</c:v>
                </c:pt>
                <c:pt idx="2">
                  <c:v>12.41</c:v>
                </c:pt>
                <c:pt idx="3">
                  <c:v>13.98</c:v>
                </c:pt>
                <c:pt idx="4">
                  <c:v>16.46</c:v>
                </c:pt>
              </c:numCache>
            </c:numRef>
          </c:val>
          <c:extLst>
            <c:ext xmlns:c16="http://schemas.microsoft.com/office/drawing/2014/chart" uri="{C3380CC4-5D6E-409C-BE32-E72D297353CC}">
              <c16:uniqueId val="{00000000-80BD-4680-B0F2-4E8BA5FCFE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0BD-4680-B0F2-4E8BA5FCFE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B-4FE0-8C26-F620C8F177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DF0B-4FE0-8C26-F620C8F177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349.15</c:v>
                </c:pt>
                <c:pt idx="1">
                  <c:v>459.92</c:v>
                </c:pt>
                <c:pt idx="2">
                  <c:v>562.29999999999995</c:v>
                </c:pt>
                <c:pt idx="3">
                  <c:v>696.25</c:v>
                </c:pt>
                <c:pt idx="4">
                  <c:v>590.36</c:v>
                </c:pt>
              </c:numCache>
            </c:numRef>
          </c:val>
          <c:extLst>
            <c:ext xmlns:c16="http://schemas.microsoft.com/office/drawing/2014/chart" uri="{C3380CC4-5D6E-409C-BE32-E72D297353CC}">
              <c16:uniqueId val="{00000000-E634-41D9-86E5-655D62B0DF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634-41D9-86E5-655D62B0DF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104.76</c:v>
                </c:pt>
                <c:pt idx="1">
                  <c:v>158.11000000000001</c:v>
                </c:pt>
                <c:pt idx="2">
                  <c:v>146.74</c:v>
                </c:pt>
                <c:pt idx="3">
                  <c:v>185.8</c:v>
                </c:pt>
                <c:pt idx="4">
                  <c:v>196.83</c:v>
                </c:pt>
              </c:numCache>
            </c:numRef>
          </c:val>
          <c:extLst>
            <c:ext xmlns:c16="http://schemas.microsoft.com/office/drawing/2014/chart" uri="{C3380CC4-5D6E-409C-BE32-E72D297353CC}">
              <c16:uniqueId val="{00000000-0C82-4B45-861D-8FDBD15CD6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C82-4B45-861D-8FDBD15CD6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1252.55</c:v>
                </c:pt>
                <c:pt idx="1">
                  <c:v>1437.83</c:v>
                </c:pt>
                <c:pt idx="2">
                  <c:v>1322.75</c:v>
                </c:pt>
                <c:pt idx="3">
                  <c:v>1337.19</c:v>
                </c:pt>
                <c:pt idx="4">
                  <c:v>959.82</c:v>
                </c:pt>
              </c:numCache>
            </c:numRef>
          </c:val>
          <c:extLst>
            <c:ext xmlns:c16="http://schemas.microsoft.com/office/drawing/2014/chart" uri="{C3380CC4-5D6E-409C-BE32-E72D297353CC}">
              <c16:uniqueId val="{00000000-3AFA-44CA-9A7F-AAA5FDB37A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AFA-44CA-9A7F-AAA5FDB37A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25.55</c:v>
                </c:pt>
                <c:pt idx="1">
                  <c:v>47.34</c:v>
                </c:pt>
                <c:pt idx="2">
                  <c:v>46.82</c:v>
                </c:pt>
                <c:pt idx="3">
                  <c:v>44.14</c:v>
                </c:pt>
                <c:pt idx="4">
                  <c:v>65.39</c:v>
                </c:pt>
              </c:numCache>
            </c:numRef>
          </c:val>
          <c:extLst>
            <c:ext xmlns:c16="http://schemas.microsoft.com/office/drawing/2014/chart" uri="{C3380CC4-5D6E-409C-BE32-E72D297353CC}">
              <c16:uniqueId val="{00000000-AED3-462E-A974-186CA2621E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AED3-462E-A974-186CA2621E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277.44</c:v>
                </c:pt>
                <c:pt idx="1">
                  <c:v>150</c:v>
                </c:pt>
                <c:pt idx="2">
                  <c:v>150</c:v>
                </c:pt>
                <c:pt idx="3">
                  <c:v>161.93</c:v>
                </c:pt>
                <c:pt idx="4">
                  <c:v>150.18</c:v>
                </c:pt>
              </c:numCache>
            </c:numRef>
          </c:val>
          <c:extLst>
            <c:ext xmlns:c16="http://schemas.microsoft.com/office/drawing/2014/chart" uri="{C3380CC4-5D6E-409C-BE32-E72D297353CC}">
              <c16:uniqueId val="{00000000-7F82-436E-BAB1-6808AEDED2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F82-436E-BAB1-6808AEDED2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沖縄県　豊見城市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6">
        <f>データ!S6</f>
        <v>65889</v>
      </c>
      <c r="AM8" s="46"/>
      <c r="AN8" s="46"/>
      <c r="AO8" s="46"/>
      <c r="AP8" s="46"/>
      <c r="AQ8" s="46"/>
      <c r="AR8" s="46"/>
      <c r="AS8" s="46"/>
      <c r="AT8" s="47">
        <f>データ!T6</f>
        <v>19.329999999999998</v>
      </c>
      <c r="AU8" s="47"/>
      <c r="AV8" s="47"/>
      <c r="AW8" s="47"/>
      <c r="AX8" s="47"/>
      <c r="AY8" s="47"/>
      <c r="AZ8" s="47"/>
      <c r="BA8" s="47"/>
      <c r="BB8" s="47">
        <f>データ!U6</f>
        <v>3408.64</v>
      </c>
      <c r="BC8" s="47"/>
      <c r="BD8" s="47"/>
      <c r="BE8" s="47"/>
      <c r="BF8" s="47"/>
      <c r="BG8" s="47"/>
      <c r="BH8" s="47"/>
      <c r="BI8" s="47"/>
      <c r="BJ8" s="3"/>
      <c r="BK8" s="3"/>
      <c r="BL8" s="62" t="s">
        <v>10</v>
      </c>
      <c r="BM8" s="63"/>
      <c r="BN8" s="64" t="s">
        <v>11</v>
      </c>
      <c r="BO8" s="64"/>
      <c r="BP8" s="64"/>
      <c r="BQ8" s="64"/>
      <c r="BR8" s="64"/>
      <c r="BS8" s="64"/>
      <c r="BT8" s="64"/>
      <c r="BU8" s="64"/>
      <c r="BV8" s="64"/>
      <c r="BW8" s="64"/>
      <c r="BX8" s="64"/>
      <c r="BY8" s="65"/>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f>データ!O6</f>
        <v>72.89</v>
      </c>
      <c r="J10" s="47"/>
      <c r="K10" s="47"/>
      <c r="L10" s="47"/>
      <c r="M10" s="47"/>
      <c r="N10" s="47"/>
      <c r="O10" s="47"/>
      <c r="P10" s="47">
        <f>データ!P6</f>
        <v>3.03</v>
      </c>
      <c r="Q10" s="47"/>
      <c r="R10" s="47"/>
      <c r="S10" s="47"/>
      <c r="T10" s="47"/>
      <c r="U10" s="47"/>
      <c r="V10" s="47"/>
      <c r="W10" s="47">
        <f>データ!Q6</f>
        <v>100</v>
      </c>
      <c r="X10" s="47"/>
      <c r="Y10" s="47"/>
      <c r="Z10" s="47"/>
      <c r="AA10" s="47"/>
      <c r="AB10" s="47"/>
      <c r="AC10" s="47"/>
      <c r="AD10" s="46">
        <f>データ!R6</f>
        <v>1650</v>
      </c>
      <c r="AE10" s="46"/>
      <c r="AF10" s="46"/>
      <c r="AG10" s="46"/>
      <c r="AH10" s="46"/>
      <c r="AI10" s="46"/>
      <c r="AJ10" s="46"/>
      <c r="AK10" s="2"/>
      <c r="AL10" s="46">
        <f>データ!V6</f>
        <v>1987</v>
      </c>
      <c r="AM10" s="46"/>
      <c r="AN10" s="46"/>
      <c r="AO10" s="46"/>
      <c r="AP10" s="46"/>
      <c r="AQ10" s="46"/>
      <c r="AR10" s="46"/>
      <c r="AS10" s="46"/>
      <c r="AT10" s="47">
        <f>データ!W6</f>
        <v>0.39</v>
      </c>
      <c r="AU10" s="47"/>
      <c r="AV10" s="47"/>
      <c r="AW10" s="47"/>
      <c r="AX10" s="47"/>
      <c r="AY10" s="47"/>
      <c r="AZ10" s="47"/>
      <c r="BA10" s="47"/>
      <c r="BB10" s="47">
        <f>データ!X6</f>
        <v>5094.87</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Bl65m3Fx0uKQp736PXGF8XwHtSwVzrDT3IeBRTtZO6XRfa0eKk46kTm/tCoxwG4BKNHoddb17BuytHdQhI+sg==" saltValue="sD2jQHzR5CKbqfpXcVWR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472123</v>
      </c>
      <c r="D6" s="19">
        <f t="shared" si="3"/>
        <v>46</v>
      </c>
      <c r="E6" s="19">
        <f t="shared" si="3"/>
        <v>17</v>
      </c>
      <c r="F6" s="19">
        <f t="shared" si="3"/>
        <v>5</v>
      </c>
      <c r="G6" s="19">
        <f t="shared" si="3"/>
        <v>0</v>
      </c>
      <c r="H6" s="19" t="str">
        <f t="shared" si="3"/>
        <v>沖縄県　豊見城市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72.89</v>
      </c>
      <c r="P6" s="20">
        <f t="shared" si="3"/>
        <v>3.03</v>
      </c>
      <c r="Q6" s="20">
        <f t="shared" si="3"/>
        <v>100</v>
      </c>
      <c r="R6" s="20">
        <f t="shared" si="3"/>
        <v>1650</v>
      </c>
      <c r="S6" s="20">
        <f t="shared" si="3"/>
        <v>65889</v>
      </c>
      <c r="T6" s="20">
        <f t="shared" si="3"/>
        <v>19.329999999999998</v>
      </c>
      <c r="U6" s="20">
        <f t="shared" si="3"/>
        <v>3408.64</v>
      </c>
      <c r="V6" s="20">
        <f t="shared" si="3"/>
        <v>1987</v>
      </c>
      <c r="W6" s="20">
        <f t="shared" si="3"/>
        <v>0.39</v>
      </c>
      <c r="X6" s="20">
        <f t="shared" si="3"/>
        <v>5094.87</v>
      </c>
      <c r="Y6" s="21">
        <f>IF(Y7="",NA(),Y7)</f>
        <v>68.150000000000006</v>
      </c>
      <c r="Z6" s="21">
        <f t="shared" ref="Z6:AH6" si="4">IF(Z7="",NA(),Z7)</f>
        <v>76.19</v>
      </c>
      <c r="AA6" s="21">
        <f t="shared" si="4"/>
        <v>83.05</v>
      </c>
      <c r="AB6" s="21">
        <f t="shared" si="4"/>
        <v>72.66</v>
      </c>
      <c r="AC6" s="21">
        <f t="shared" si="4"/>
        <v>79.540000000000006</v>
      </c>
      <c r="AD6" s="21">
        <f t="shared" si="4"/>
        <v>106.37</v>
      </c>
      <c r="AE6" s="21">
        <f t="shared" si="4"/>
        <v>106.07</v>
      </c>
      <c r="AF6" s="21">
        <f t="shared" si="4"/>
        <v>105.5</v>
      </c>
      <c r="AG6" s="21">
        <f t="shared" si="4"/>
        <v>106.35</v>
      </c>
      <c r="AH6" s="21">
        <f t="shared" si="4"/>
        <v>106.62</v>
      </c>
      <c r="AI6" s="20" t="str">
        <f>IF(AI7="","",IF(AI7="-","【-】","【"&amp;SUBSTITUTE(TEXT(AI7,"#,##0.00"),"-","△")&amp;"】"))</f>
        <v>【104.30】</v>
      </c>
      <c r="AJ6" s="21">
        <f>IF(AJ7="",NA(),AJ7)</f>
        <v>349.15</v>
      </c>
      <c r="AK6" s="21">
        <f t="shared" ref="AK6:AS6" si="5">IF(AK7="",NA(),AK7)</f>
        <v>459.92</v>
      </c>
      <c r="AL6" s="21">
        <f t="shared" si="5"/>
        <v>562.29999999999995</v>
      </c>
      <c r="AM6" s="21">
        <f t="shared" si="5"/>
        <v>696.25</v>
      </c>
      <c r="AN6" s="21">
        <f t="shared" si="5"/>
        <v>590.36</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104.76</v>
      </c>
      <c r="AV6" s="21">
        <f t="shared" ref="AV6:BD6" si="6">IF(AV7="",NA(),AV7)</f>
        <v>158.11000000000001</v>
      </c>
      <c r="AW6" s="21">
        <f t="shared" si="6"/>
        <v>146.74</v>
      </c>
      <c r="AX6" s="21">
        <f t="shared" si="6"/>
        <v>185.8</v>
      </c>
      <c r="AY6" s="21">
        <f t="shared" si="6"/>
        <v>196.83</v>
      </c>
      <c r="AZ6" s="21">
        <f t="shared" si="6"/>
        <v>29.13</v>
      </c>
      <c r="BA6" s="21">
        <f t="shared" si="6"/>
        <v>35.69</v>
      </c>
      <c r="BB6" s="21">
        <f t="shared" si="6"/>
        <v>38.4</v>
      </c>
      <c r="BC6" s="21">
        <f t="shared" si="6"/>
        <v>44.04</v>
      </c>
      <c r="BD6" s="21">
        <f t="shared" si="6"/>
        <v>58.25</v>
      </c>
      <c r="BE6" s="20" t="str">
        <f>IF(BE7="","",IF(BE7="-","【-】","【"&amp;SUBSTITUTE(TEXT(BE7,"#,##0.00"),"-","△")&amp;"】"))</f>
        <v>【47.19】</v>
      </c>
      <c r="BF6" s="21">
        <f>IF(BF7="",NA(),BF7)</f>
        <v>1252.55</v>
      </c>
      <c r="BG6" s="21">
        <f t="shared" ref="BG6:BO6" si="7">IF(BG7="",NA(),BG7)</f>
        <v>1437.83</v>
      </c>
      <c r="BH6" s="21">
        <f t="shared" si="7"/>
        <v>1322.75</v>
      </c>
      <c r="BI6" s="21">
        <f t="shared" si="7"/>
        <v>1337.19</v>
      </c>
      <c r="BJ6" s="21">
        <f t="shared" si="7"/>
        <v>959.82</v>
      </c>
      <c r="BK6" s="21">
        <f t="shared" si="7"/>
        <v>867.83</v>
      </c>
      <c r="BL6" s="21">
        <f t="shared" si="7"/>
        <v>791.76</v>
      </c>
      <c r="BM6" s="21">
        <f t="shared" si="7"/>
        <v>900.82</v>
      </c>
      <c r="BN6" s="21">
        <f t="shared" si="7"/>
        <v>839.21</v>
      </c>
      <c r="BO6" s="21">
        <f t="shared" si="7"/>
        <v>791.46</v>
      </c>
      <c r="BP6" s="20" t="str">
        <f>IF(BP7="","",IF(BP7="-","【-】","【"&amp;SUBSTITUTE(TEXT(BP7,"#,##0.00"),"-","△")&amp;"】"))</f>
        <v>【798.10】</v>
      </c>
      <c r="BQ6" s="21">
        <f>IF(BQ7="",NA(),BQ7)</f>
        <v>25.55</v>
      </c>
      <c r="BR6" s="21">
        <f t="shared" ref="BR6:BZ6" si="8">IF(BR7="",NA(),BR7)</f>
        <v>47.34</v>
      </c>
      <c r="BS6" s="21">
        <f t="shared" si="8"/>
        <v>46.82</v>
      </c>
      <c r="BT6" s="21">
        <f t="shared" si="8"/>
        <v>44.14</v>
      </c>
      <c r="BU6" s="21">
        <f t="shared" si="8"/>
        <v>65.39</v>
      </c>
      <c r="BV6" s="21">
        <f t="shared" si="8"/>
        <v>57.08</v>
      </c>
      <c r="BW6" s="21">
        <f t="shared" si="8"/>
        <v>56.26</v>
      </c>
      <c r="BX6" s="21">
        <f t="shared" si="8"/>
        <v>52.94</v>
      </c>
      <c r="BY6" s="21">
        <f t="shared" si="8"/>
        <v>52.05</v>
      </c>
      <c r="BZ6" s="21">
        <f t="shared" si="8"/>
        <v>47.96</v>
      </c>
      <c r="CA6" s="20" t="str">
        <f>IF(CA7="","",IF(CA7="-","【-】","【"&amp;SUBSTITUTE(TEXT(CA7,"#,##0.00"),"-","△")&amp;"】"))</f>
        <v>【54.51】</v>
      </c>
      <c r="CB6" s="21">
        <f>IF(CB7="",NA(),CB7)</f>
        <v>277.44</v>
      </c>
      <c r="CC6" s="21">
        <f t="shared" ref="CC6:CK6" si="9">IF(CC7="",NA(),CC7)</f>
        <v>150</v>
      </c>
      <c r="CD6" s="21">
        <f t="shared" si="9"/>
        <v>150</v>
      </c>
      <c r="CE6" s="21">
        <f t="shared" si="9"/>
        <v>161.93</v>
      </c>
      <c r="CF6" s="21">
        <f t="shared" si="9"/>
        <v>150.18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83.62</v>
      </c>
      <c r="CN6" s="21">
        <f t="shared" ref="CN6:CV6" si="10">IF(CN7="",NA(),CN7)</f>
        <v>76.37</v>
      </c>
      <c r="CO6" s="21">
        <f t="shared" si="10"/>
        <v>86.59</v>
      </c>
      <c r="CP6" s="21">
        <f t="shared" si="10"/>
        <v>66.17</v>
      </c>
      <c r="CQ6" s="21">
        <f t="shared" si="10"/>
        <v>66.17</v>
      </c>
      <c r="CR6" s="21">
        <f t="shared" si="10"/>
        <v>54.83</v>
      </c>
      <c r="CS6" s="21">
        <f t="shared" si="10"/>
        <v>66.53</v>
      </c>
      <c r="CT6" s="21">
        <f t="shared" si="10"/>
        <v>52.35</v>
      </c>
      <c r="CU6" s="21">
        <f t="shared" si="10"/>
        <v>46.25</v>
      </c>
      <c r="CV6" s="21">
        <f t="shared" si="10"/>
        <v>45.32</v>
      </c>
      <c r="CW6" s="20" t="str">
        <f>IF(CW7="","",IF(CW7="-","【-】","【"&amp;SUBSTITUTE(TEXT(CW7,"#,##0.00"),"-","△")&amp;"】"))</f>
        <v>【49.92】</v>
      </c>
      <c r="CX6" s="21">
        <f>IF(CX7="",NA(),CX7)</f>
        <v>71.709999999999994</v>
      </c>
      <c r="CY6" s="21">
        <f t="shared" ref="CY6:DG6" si="11">IF(CY7="",NA(),CY7)</f>
        <v>73.319999999999993</v>
      </c>
      <c r="CZ6" s="21">
        <f t="shared" si="11"/>
        <v>75.099999999999994</v>
      </c>
      <c r="DA6" s="21">
        <f t="shared" si="11"/>
        <v>76.599999999999994</v>
      </c>
      <c r="DB6" s="21">
        <f t="shared" si="11"/>
        <v>77.86</v>
      </c>
      <c r="DC6" s="21">
        <f t="shared" si="11"/>
        <v>84.7</v>
      </c>
      <c r="DD6" s="21">
        <f t="shared" si="11"/>
        <v>84.67</v>
      </c>
      <c r="DE6" s="21">
        <f t="shared" si="11"/>
        <v>84.39</v>
      </c>
      <c r="DF6" s="21">
        <f t="shared" si="11"/>
        <v>83.96</v>
      </c>
      <c r="DG6" s="21">
        <f t="shared" si="11"/>
        <v>83.54</v>
      </c>
      <c r="DH6" s="20" t="str">
        <f>IF(DH7="","",IF(DH7="-","【-】","【"&amp;SUBSTITUTE(TEXT(DH7,"#,##0.00"),"-","△")&amp;"】"))</f>
        <v>【87.80】</v>
      </c>
      <c r="DI6" s="21">
        <f>IF(DI7="",NA(),DI7)</f>
        <v>7.89</v>
      </c>
      <c r="DJ6" s="21">
        <f t="shared" ref="DJ6:DR6" si="12">IF(DJ7="",NA(),DJ7)</f>
        <v>8.31</v>
      </c>
      <c r="DK6" s="21">
        <f t="shared" si="12"/>
        <v>12.41</v>
      </c>
      <c r="DL6" s="21">
        <f t="shared" si="12"/>
        <v>13.98</v>
      </c>
      <c r="DM6" s="21">
        <f t="shared" si="12"/>
        <v>16.46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472123</v>
      </c>
      <c r="D7" s="23">
        <v>46</v>
      </c>
      <c r="E7" s="23">
        <v>17</v>
      </c>
      <c r="F7" s="23">
        <v>5</v>
      </c>
      <c r="G7" s="23">
        <v>0</v>
      </c>
      <c r="H7" s="23" t="s">
        <v>96</v>
      </c>
      <c r="I7" s="23" t="s">
        <v>97</v>
      </c>
      <c r="J7" s="23" t="s">
        <v>98</v>
      </c>
      <c r="K7" s="23" t="s">
        <v>99</v>
      </c>
      <c r="L7" s="23" t="s">
        <v>100</v>
      </c>
      <c r="M7" s="23" t="s">
        <v>101</v>
      </c>
      <c r="N7" s="24" t="s">
        <v>102</v>
      </c>
      <c r="O7" s="24">
        <v>72.89</v>
      </c>
      <c r="P7" s="24">
        <v>3.03</v>
      </c>
      <c r="Q7" s="24">
        <v>100</v>
      </c>
      <c r="R7" s="24">
        <v>1650</v>
      </c>
      <c r="S7" s="24">
        <v>65889</v>
      </c>
      <c r="T7" s="24">
        <v>19.329999999999998</v>
      </c>
      <c r="U7" s="24">
        <v>3408.64</v>
      </c>
      <c r="V7" s="24">
        <v>1987</v>
      </c>
      <c r="W7" s="24">
        <v>0.39</v>
      </c>
      <c r="X7" s="24">
        <v>5094.87</v>
      </c>
      <c r="Y7" s="24">
        <v>68.150000000000006</v>
      </c>
      <c r="Z7" s="24">
        <v>76.19</v>
      </c>
      <c r="AA7" s="24">
        <v>83.05</v>
      </c>
      <c r="AB7" s="24">
        <v>72.66</v>
      </c>
      <c r="AC7" s="24">
        <v>79.540000000000006</v>
      </c>
      <c r="AD7" s="24">
        <v>106.37</v>
      </c>
      <c r="AE7" s="24">
        <v>106.07</v>
      </c>
      <c r="AF7" s="24">
        <v>105.5</v>
      </c>
      <c r="AG7" s="24">
        <v>106.35</v>
      </c>
      <c r="AH7" s="24">
        <v>106.62</v>
      </c>
      <c r="AI7" s="24">
        <v>104.3</v>
      </c>
      <c r="AJ7" s="24">
        <v>349.15</v>
      </c>
      <c r="AK7" s="24">
        <v>459.92</v>
      </c>
      <c r="AL7" s="24">
        <v>562.29999999999995</v>
      </c>
      <c r="AM7" s="24">
        <v>696.25</v>
      </c>
      <c r="AN7" s="24">
        <v>590.36</v>
      </c>
      <c r="AO7" s="24">
        <v>139.02000000000001</v>
      </c>
      <c r="AP7" s="24">
        <v>132.04</v>
      </c>
      <c r="AQ7" s="24">
        <v>145.43</v>
      </c>
      <c r="AR7" s="24">
        <v>129.88999999999999</v>
      </c>
      <c r="AS7" s="24">
        <v>107.99</v>
      </c>
      <c r="AT7" s="24">
        <v>102.74</v>
      </c>
      <c r="AU7" s="24">
        <v>104.76</v>
      </c>
      <c r="AV7" s="24">
        <v>158.11000000000001</v>
      </c>
      <c r="AW7" s="24">
        <v>146.74</v>
      </c>
      <c r="AX7" s="24">
        <v>185.8</v>
      </c>
      <c r="AY7" s="24">
        <v>196.83</v>
      </c>
      <c r="AZ7" s="24">
        <v>29.13</v>
      </c>
      <c r="BA7" s="24">
        <v>35.69</v>
      </c>
      <c r="BB7" s="24">
        <v>38.4</v>
      </c>
      <c r="BC7" s="24">
        <v>44.04</v>
      </c>
      <c r="BD7" s="24">
        <v>58.25</v>
      </c>
      <c r="BE7" s="24">
        <v>47.19</v>
      </c>
      <c r="BF7" s="24">
        <v>1252.55</v>
      </c>
      <c r="BG7" s="24">
        <v>1437.83</v>
      </c>
      <c r="BH7" s="24">
        <v>1322.75</v>
      </c>
      <c r="BI7" s="24">
        <v>1337.19</v>
      </c>
      <c r="BJ7" s="24">
        <v>959.82</v>
      </c>
      <c r="BK7" s="24">
        <v>867.83</v>
      </c>
      <c r="BL7" s="24">
        <v>791.76</v>
      </c>
      <c r="BM7" s="24">
        <v>900.82</v>
      </c>
      <c r="BN7" s="24">
        <v>839.21</v>
      </c>
      <c r="BO7" s="24">
        <v>791.46</v>
      </c>
      <c r="BP7" s="24">
        <v>798.1</v>
      </c>
      <c r="BQ7" s="24">
        <v>25.55</v>
      </c>
      <c r="BR7" s="24">
        <v>47.34</v>
      </c>
      <c r="BS7" s="24">
        <v>46.82</v>
      </c>
      <c r="BT7" s="24">
        <v>44.14</v>
      </c>
      <c r="BU7" s="24">
        <v>65.39</v>
      </c>
      <c r="BV7" s="24">
        <v>57.08</v>
      </c>
      <c r="BW7" s="24">
        <v>56.26</v>
      </c>
      <c r="BX7" s="24">
        <v>52.94</v>
      </c>
      <c r="BY7" s="24">
        <v>52.05</v>
      </c>
      <c r="BZ7" s="24">
        <v>47.96</v>
      </c>
      <c r="CA7" s="24">
        <v>54.51</v>
      </c>
      <c r="CB7" s="24">
        <v>277.44</v>
      </c>
      <c r="CC7" s="24">
        <v>150</v>
      </c>
      <c r="CD7" s="24">
        <v>150</v>
      </c>
      <c r="CE7" s="24">
        <v>161.93</v>
      </c>
      <c r="CF7" s="24">
        <v>150.18</v>
      </c>
      <c r="CG7" s="24">
        <v>274.99</v>
      </c>
      <c r="CH7" s="24">
        <v>282.08999999999997</v>
      </c>
      <c r="CI7" s="24">
        <v>303.27999999999997</v>
      </c>
      <c r="CJ7" s="24">
        <v>301.86</v>
      </c>
      <c r="CK7" s="24">
        <v>325.85000000000002</v>
      </c>
      <c r="CL7" s="24">
        <v>286.33</v>
      </c>
      <c r="CM7" s="24">
        <v>83.62</v>
      </c>
      <c r="CN7" s="24">
        <v>76.37</v>
      </c>
      <c r="CO7" s="24">
        <v>86.59</v>
      </c>
      <c r="CP7" s="24">
        <v>66.17</v>
      </c>
      <c r="CQ7" s="24">
        <v>66.17</v>
      </c>
      <c r="CR7" s="24">
        <v>54.83</v>
      </c>
      <c r="CS7" s="24">
        <v>66.53</v>
      </c>
      <c r="CT7" s="24">
        <v>52.35</v>
      </c>
      <c r="CU7" s="24">
        <v>46.25</v>
      </c>
      <c r="CV7" s="24">
        <v>45.32</v>
      </c>
      <c r="CW7" s="24">
        <v>49.92</v>
      </c>
      <c r="CX7" s="24">
        <v>71.709999999999994</v>
      </c>
      <c r="CY7" s="24">
        <v>73.319999999999993</v>
      </c>
      <c r="CZ7" s="24">
        <v>75.099999999999994</v>
      </c>
      <c r="DA7" s="24">
        <v>76.599999999999994</v>
      </c>
      <c r="DB7" s="24">
        <v>77.86</v>
      </c>
      <c r="DC7" s="24">
        <v>84.7</v>
      </c>
      <c r="DD7" s="24">
        <v>84.67</v>
      </c>
      <c r="DE7" s="24">
        <v>84.39</v>
      </c>
      <c r="DF7" s="24">
        <v>83.96</v>
      </c>
      <c r="DG7" s="24">
        <v>83.54</v>
      </c>
      <c r="DH7" s="24">
        <v>87.8</v>
      </c>
      <c r="DI7" s="24">
        <v>7.89</v>
      </c>
      <c r="DJ7" s="24">
        <v>8.31</v>
      </c>
      <c r="DK7" s="24">
        <v>12.41</v>
      </c>
      <c r="DL7" s="24">
        <v>13.98</v>
      </c>
      <c r="DM7" s="24">
        <v>16.46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2026-01-26T04:35:14Z</cp:lastPrinted>
  <dcterms:created xsi:type="dcterms:W3CDTF">2025-12-23T06:24:55Z</dcterms:created>
  <dcterms:modified xsi:type="dcterms:W3CDTF">2026-01-26T04:38:05Z</dcterms:modified>
  <cp:category/>
</cp:coreProperties>
</file>