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5_2024年度\02_共通（総括）\00_文書の収受、発送、整理及び保有に関すること\対内文書\44_財政課\20250130〆切　公営企業に係る経営比較分析表（令和5年度決算）の分析等について\02_回答\"/>
    </mc:Choice>
  </mc:AlternateContent>
  <xr:revisionPtr revIDLastSave="0" documentId="13_ncr:1_{DB0A9480-D8EC-4A1C-A222-0BCA877335BD}" xr6:coauthVersionLast="44" xr6:coauthVersionMax="47" xr10:uidLastSave="{00000000-0000-0000-0000-000000000000}"/>
  <workbookProtection workbookAlgorithmName="SHA-512" workbookHashValue="2mznvfGM3+IXTlBA4JbTupV9MjMknFbiQ24VR5Q2iSAUr4sbHnvgG3YSFWFSEUpkEfOyeo14NAQn4q4VkDKr5A==" workbookSaltValue="TZwLDhNVC5JydNpiq/m1b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E85" i="4"/>
  <c r="AL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<sst xmlns="http://schemas.openxmlformats.org/spreadsheetml/2006/main" count="231" uniqueCount="116">
  <si>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</si>
  <si>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</si>
  <si>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</si>
  <si>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</si>
  <si>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</si>
  <si>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</si>
  <si>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</si>
  <si>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</si>
  <si>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</si>
  <si>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</si>
  <si>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</si>
  <si>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</si>
  <si>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</si>
  <si>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</si>
  <si>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</si>
  <si>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</si>
  <si>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</si>
  <si>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</si>
  <si>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</si>
  <si>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</si>
  <si>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</si>
  <si>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</si>
  <si>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</si>
  <si>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</si>
  <si>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</si>
  <si>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</si>
  <si>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</si>
  <si>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</si>
  <si>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</si>
  <si>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</si>
  <si>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</si>
  <si>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</si>
  <si>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</si>
  <si>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</si>
  <si>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</si>
  <si>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</si>
  <si>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</si>
  <si>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</si>
  <si>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</si>
  <si>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</si>
  <si>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</si>
  <si>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</si>
  <si>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</si>
  <si>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</si>
  <si>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</si>
  <si>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</si>
  <si>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</si>
  <si>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</si>
  <si>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</si>
  <si>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</si>
  <si>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</si>
  <si>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</si>
  <si>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</si>
  <si>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</si>
  <si>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</si>
  <si>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</si>
  <si>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</si>
  <si>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</si>
  <si>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</si>
  <si>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</si>
  <si>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</si>
  <si>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</si>
  <si>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</si>
  <si>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</si>
  <si>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</si>
  <si>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</si>
  <si>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</si>
  <si>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</si>
  <si>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</si>
  <si>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</si>
  <si>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</si>
  <si>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</si>
  <si>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</si>
  <si>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</si>
  <si>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</si>
  <si>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</si>
  <si>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</si>
  <si>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</si>
  <si>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</si>
  <si>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</si>
  <si>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</si>
  <si>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</si>
  <si>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</si>
  <si>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</si>
  <si>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</si>
  <si>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</si>
  <si>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</si>
  <si>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</si>
  <si>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</si>
  <si>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</si>
  <si>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</si>
  <si>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</si>
  <si>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</si>
  <si>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</si>
  <si>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</si>
  <si>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</si>
  <si>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</si>
  <si>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</si>
  <si>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</si>
  <si>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</si>
  <si>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</si>
  <si>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</si>
  <si>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</si>
  <si>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</si>
  <si>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</si>
  <si>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</si>
  <si>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</si>
  <si>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</si>
  <si>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</si>
  <si>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</si>
  <si>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</si>
  <si>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</si>
  <si>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</si>
  <si>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①経常収支比率：100％を下回っており、早急に使用料の適正化を図り赤字体質からの経営改善が必要である。
②累積欠損金比率：0％であることが求められるが、全国及び類似団体平均値と比較しても大幅に上回っている。昨年度と比較しても133.95％高くなっており、経営の健全性に課題がある。
③流動比率：100％を上回っているが、他会計借入金に依存し流動資産が一時的に多くなっているためであり、実際には短期的な支払能力が十分とは言えない状況である。
④企業債残高対事業規模比率：類似団体及び全国平均値を上回っており、収益性に対し事業規模が大きい状況にある。昨年度より14.44％高くなっており、早急に使用料の適正化が必要である。
⑤経費回収率：100％以上が必要であるが、大きく下回っており、使用料で賄うべき経費を賄えていないことを示している。
⑥汚水処理原価：昨年度よりも11.93円高くなっているが、全国及び類似団体平均値よりも下回っている。
⑦施設利用率：100％を超えており施設の処理能力以上に処理が必要となっている。
⑧水洗化率：公共用水域の水質保全等観点から100％が望ましいが、当該値は下回っている。使用料収入確保のためにも、今後も水洗化率向上に努める必要がある。</t>
    <rPh sb="1" eb="5">
      <t>ケイジョウシュウシ</t>
    </rPh>
    <rPh sb="5" eb="7">
      <t>ヒリツ</t>
    </rPh>
    <rPh sb="13" eb="15">
      <t>シタマワ</t>
    </rPh>
    <rPh sb="20" eb="22">
      <t>ソウキュウ</t>
    </rPh>
    <rPh sb="23" eb="26">
      <t>シヨウリョウ</t>
    </rPh>
    <rPh sb="27" eb="30">
      <t>テキセイカ</t>
    </rPh>
    <rPh sb="31" eb="32">
      <t>ハカ</t>
    </rPh>
    <rPh sb="33" eb="35">
      <t>アカジ</t>
    </rPh>
    <rPh sb="35" eb="37">
      <t>タイシツ</t>
    </rPh>
    <rPh sb="40" eb="42">
      <t>ケイエイ</t>
    </rPh>
    <rPh sb="42" eb="44">
      <t>カイゼン</t>
    </rPh>
    <rPh sb="45" eb="47">
      <t>ヒツヨウ</t>
    </rPh>
    <rPh sb="53" eb="55">
      <t>ルイセキ</t>
    </rPh>
    <rPh sb="55" eb="58">
      <t>ケッソンキン</t>
    </rPh>
    <rPh sb="58" eb="60">
      <t>ヒリツ</t>
    </rPh>
    <rPh sb="69" eb="70">
      <t>モト</t>
    </rPh>
    <rPh sb="76" eb="79">
      <t>ゼンコクオヨ</t>
    </rPh>
    <rPh sb="80" eb="87">
      <t>ルイジダンタイヘイキンチ</t>
    </rPh>
    <rPh sb="88" eb="90">
      <t>ヒカク</t>
    </rPh>
    <rPh sb="93" eb="95">
      <t>オオハバ</t>
    </rPh>
    <rPh sb="96" eb="98">
      <t>ウワマワ</t>
    </rPh>
    <rPh sb="103" eb="106">
      <t>サクネンド</t>
    </rPh>
    <rPh sb="107" eb="109">
      <t>ヒカク</t>
    </rPh>
    <rPh sb="119" eb="120">
      <t>タカ</t>
    </rPh>
    <rPh sb="127" eb="129">
      <t>ケイエイ</t>
    </rPh>
    <rPh sb="130" eb="133">
      <t>ケンゼンセイ</t>
    </rPh>
    <rPh sb="134" eb="136">
      <t>カダイ</t>
    </rPh>
    <rPh sb="142" eb="144">
      <t>リュウドウ</t>
    </rPh>
    <rPh sb="144" eb="146">
      <t>ヒリツ</t>
    </rPh>
    <rPh sb="152" eb="154">
      <t>ウワマワ</t>
    </rPh>
    <rPh sb="160" eb="161">
      <t>ホカ</t>
    </rPh>
    <rPh sb="161" eb="163">
      <t>カイケイ</t>
    </rPh>
    <rPh sb="163" eb="166">
      <t>カリイレキン</t>
    </rPh>
    <rPh sb="167" eb="169">
      <t>イゾン</t>
    </rPh>
    <rPh sb="170" eb="174">
      <t>リュウドウシサン</t>
    </rPh>
    <rPh sb="175" eb="178">
      <t>イチジテキ</t>
    </rPh>
    <rPh sb="179" eb="180">
      <t>オオ</t>
    </rPh>
    <rPh sb="192" eb="194">
      <t>ジッサイ</t>
    </rPh>
    <rPh sb="196" eb="199">
      <t>タンキテキ</t>
    </rPh>
    <rPh sb="200" eb="202">
      <t>シハライ</t>
    </rPh>
    <rPh sb="202" eb="204">
      <t>ノウリョク</t>
    </rPh>
    <rPh sb="205" eb="207">
      <t>ジュウブン</t>
    </rPh>
    <rPh sb="209" eb="210">
      <t>イ</t>
    </rPh>
    <rPh sb="213" eb="215">
      <t>ジョウキョウ</t>
    </rPh>
    <rPh sb="221" eb="224">
      <t>キギョウサイ</t>
    </rPh>
    <rPh sb="224" eb="226">
      <t>ザンダカ</t>
    </rPh>
    <rPh sb="226" eb="227">
      <t>タイ</t>
    </rPh>
    <rPh sb="227" eb="231">
      <t>ジギョウキボ</t>
    </rPh>
    <rPh sb="231" eb="233">
      <t>ヒリツ</t>
    </rPh>
    <rPh sb="341" eb="344">
      <t>シヨウリョウ</t>
    </rPh>
    <rPh sb="345" eb="346">
      <t>マカナ</t>
    </rPh>
    <rPh sb="349" eb="351">
      <t>ケイヒ</t>
    </rPh>
    <rPh sb="352" eb="353">
      <t>マカナ</t>
    </rPh>
    <rPh sb="361" eb="362">
      <t>シメ</t>
    </rPh>
    <rPh sb="369" eb="373">
      <t>オスイショリ</t>
    </rPh>
    <rPh sb="373" eb="375">
      <t>ゲンカ</t>
    </rPh>
    <rPh sb="376" eb="379">
      <t>サクネンド</t>
    </rPh>
    <rPh sb="387" eb="388">
      <t>エン</t>
    </rPh>
    <rPh sb="388" eb="389">
      <t>タカ</t>
    </rPh>
    <rPh sb="397" eb="400">
      <t>ゼンコクオヨ</t>
    </rPh>
    <rPh sb="401" eb="408">
      <t>ルイジダンタイヘイキンチ</t>
    </rPh>
    <rPh sb="411" eb="413">
      <t>シタマワ</t>
    </rPh>
    <rPh sb="420" eb="422">
      <t>シセツ</t>
    </rPh>
    <rPh sb="422" eb="425">
      <t>リヨウリツ</t>
    </rPh>
    <rPh sb="431" eb="432">
      <t>コ</t>
    </rPh>
    <rPh sb="436" eb="438">
      <t>シセツ</t>
    </rPh>
    <rPh sb="439" eb="443">
      <t>ショリノウリョク</t>
    </rPh>
    <rPh sb="443" eb="445">
      <t>イジョウ</t>
    </rPh>
    <rPh sb="446" eb="448">
      <t>ショリ</t>
    </rPh>
    <rPh sb="449" eb="451">
      <t>ヒツヨウ</t>
    </rPh>
    <rPh sb="460" eb="462">
      <t>スイセン</t>
    </rPh>
    <rPh sb="462" eb="463">
      <t>カ</t>
    </rPh>
    <rPh sb="463" eb="464">
      <t>リツ</t>
    </rPh>
    <rPh sb="465" eb="468">
      <t>コウキョウヨウ</t>
    </rPh>
    <rPh sb="468" eb="470">
      <t>スイイキ</t>
    </rPh>
    <rPh sb="471" eb="475">
      <t>スイシツホゼン</t>
    </rPh>
    <rPh sb="475" eb="476">
      <t>トウ</t>
    </rPh>
    <rPh sb="476" eb="478">
      <t>カンテン</t>
    </rPh>
    <rPh sb="485" eb="486">
      <t>ノゾ</t>
    </rPh>
    <rPh sb="491" eb="494">
      <t>トウガイチ</t>
    </rPh>
    <rPh sb="495" eb="497">
      <t>シタマワ</t>
    </rPh>
    <rPh sb="502" eb="505">
      <t>シヨウリョウ</t>
    </rPh>
    <rPh sb="505" eb="507">
      <t>シュウニュウ</t>
    </rPh>
    <rPh sb="507" eb="509">
      <t>カクホ</t>
    </rPh>
    <rPh sb="515" eb="517">
      <t>コンゴ</t>
    </rPh>
    <rPh sb="518" eb="522">
      <t>スイセンカリツ</t>
    </rPh>
    <rPh sb="522" eb="524">
      <t>コウジョウ</t>
    </rPh>
    <rPh sb="525" eb="526">
      <t>ツト</t>
    </rPh>
    <rPh sb="528" eb="530">
      <t>ヒツヨウ</t>
    </rPh>
    <phoneticPr fontId="4"/>
  </si>
  <si>
    <t>①有形固定資産減価償却率：全国及び類似団体平均値より下回っているが、管渠老朽化率や管渠改善率の状況を踏まえ、今後の分析検討する必要がある。
②管渠老朽化率：平成15年供用開始で管渠の耐用年数を超えるものがないため、0％となっている。
③管渠改善率：耐用年数を超えるものがないため、0％となっている。</t>
    <rPh sb="1" eb="5">
      <t>ユウケイコテイ</t>
    </rPh>
    <rPh sb="5" eb="7">
      <t>シサン</t>
    </rPh>
    <rPh sb="7" eb="9">
      <t>ゲンカ</t>
    </rPh>
    <rPh sb="9" eb="11">
      <t>ショウキャク</t>
    </rPh>
    <rPh sb="11" eb="12">
      <t>リツ</t>
    </rPh>
    <rPh sb="47" eb="49">
      <t>ジョウキョウ</t>
    </rPh>
    <rPh sb="50" eb="51">
      <t>フ</t>
    </rPh>
    <rPh sb="54" eb="56">
      <t>コンゴ</t>
    </rPh>
    <rPh sb="57" eb="61">
      <t>ブンセキケントウ</t>
    </rPh>
    <rPh sb="63" eb="65">
      <t>ヒツヨウ</t>
    </rPh>
    <rPh sb="71" eb="73">
      <t>カンキョ</t>
    </rPh>
    <rPh sb="73" eb="76">
      <t>ロウキュウカ</t>
    </rPh>
    <rPh sb="76" eb="77">
      <t>リツ</t>
    </rPh>
    <rPh sb="78" eb="80">
      <t>ヘイセイ</t>
    </rPh>
    <rPh sb="82" eb="83">
      <t>ネン</t>
    </rPh>
    <rPh sb="83" eb="85">
      <t>キョウヨウ</t>
    </rPh>
    <rPh sb="85" eb="87">
      <t>カイシ</t>
    </rPh>
    <rPh sb="88" eb="90">
      <t>カンキョ</t>
    </rPh>
    <rPh sb="91" eb="95">
      <t>タイヨウネンスウ</t>
    </rPh>
    <rPh sb="96" eb="97">
      <t>コ</t>
    </rPh>
    <rPh sb="118" eb="120">
      <t>カンキョ</t>
    </rPh>
    <rPh sb="120" eb="122">
      <t>カイゼン</t>
    </rPh>
    <rPh sb="122" eb="123">
      <t>リツ</t>
    </rPh>
    <rPh sb="124" eb="128">
      <t>タイヨウネンスウ</t>
    </rPh>
    <rPh sb="129" eb="130">
      <t>コ</t>
    </rPh>
    <phoneticPr fontId="4"/>
  </si>
  <si>
    <t>経営収支が赤字となり、欠損金も継続して発生しており健全な経営とはいえない状況である。汚水処理原価は全国及び類似団体と比べて低いものの、経費回収率が低い。また事業規模に対する企業債残高が未だ高い。令和6年4月より下水道使用料（農業集落排水事業）の値上げ改定を行い、収入の確保を図る見込みであるが、今後も引き続き使用料の適正化を図り、経営状況を改善していく必要がある。</t>
    <rPh sb="0" eb="2">
      <t>ケイエイ</t>
    </rPh>
    <rPh sb="2" eb="4">
      <t>シュウシ</t>
    </rPh>
    <rPh sb="5" eb="7">
      <t>アカジ</t>
    </rPh>
    <rPh sb="11" eb="14">
      <t>ケッソンキン</t>
    </rPh>
    <rPh sb="15" eb="17">
      <t>ケイゾク</t>
    </rPh>
    <rPh sb="19" eb="21">
      <t>ハッセイ</t>
    </rPh>
    <rPh sb="25" eb="27">
      <t>ケンゼン</t>
    </rPh>
    <rPh sb="28" eb="30">
      <t>ケイエイ</t>
    </rPh>
    <rPh sb="36" eb="38">
      <t>ジョウキョウ</t>
    </rPh>
    <rPh sb="42" eb="46">
      <t>オスイショリ</t>
    </rPh>
    <rPh sb="46" eb="48">
      <t>ゲンカ</t>
    </rPh>
    <rPh sb="49" eb="52">
      <t>ゼンコクオヨ</t>
    </rPh>
    <rPh sb="73" eb="74">
      <t>ヒク</t>
    </rPh>
    <rPh sb="78" eb="80">
      <t>ジギョウ</t>
    </rPh>
    <rPh sb="80" eb="82">
      <t>キボ</t>
    </rPh>
    <rPh sb="83" eb="84">
      <t>タイ</t>
    </rPh>
    <rPh sb="86" eb="89">
      <t>キギョウサイ</t>
    </rPh>
    <rPh sb="89" eb="91">
      <t>ザンダカ</t>
    </rPh>
    <rPh sb="92" eb="93">
      <t>イマ</t>
    </rPh>
    <rPh sb="94" eb="95">
      <t>タカ</t>
    </rPh>
    <rPh sb="97" eb="99">
      <t>レイワ</t>
    </rPh>
    <rPh sb="100" eb="101">
      <t>ネン</t>
    </rPh>
    <rPh sb="102" eb="103">
      <t>ガツ</t>
    </rPh>
    <rPh sb="105" eb="108">
      <t>ゲスイドウ</t>
    </rPh>
    <rPh sb="112" eb="118">
      <t>ノウギョウシュウラクハイスイ</t>
    </rPh>
    <rPh sb="118" eb="120">
      <t>ジギョウ</t>
    </rPh>
    <rPh sb="122" eb="124">
      <t>ネア</t>
    </rPh>
    <rPh sb="125" eb="127">
      <t>カイテイ</t>
    </rPh>
    <rPh sb="128" eb="129">
      <t>オコナ</t>
    </rPh>
    <rPh sb="131" eb="133">
      <t>シュウニュウ</t>
    </rPh>
    <rPh sb="134" eb="136">
      <t>カクホ</t>
    </rPh>
    <rPh sb="137" eb="138">
      <t>ハカ</t>
    </rPh>
    <rPh sb="139" eb="141">
      <t>ミコ</t>
    </rPh>
    <rPh sb="147" eb="149">
      <t>コンゴ</t>
    </rPh>
    <rPh sb="150" eb="151">
      <t>ヒ</t>
    </rPh>
    <rPh sb="152" eb="153">
      <t>ツヅ</t>
    </rPh>
    <rPh sb="162" eb="1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</si>
</sst>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3-459D-BB9F-3DB5EA1DA1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EF3-459D-BB9F-3DB5EA1DA1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106.8</c:v>
                </c:pt>
                <c:pt idx="1">
                  <c:v>83.62</c:v>
                </c:pt>
                <c:pt idx="2">
                  <c:v>76.37</c:v>
                </c:pt>
                <c:pt idx="3">
                  <c:v>86.59</c:v>
                </c:pt>
                <c:pt idx="4">
                  <c:v>66.17</c:v>
                </c:pt>
              </c:numCache>
            </c:numRef>
          </c:val>
          <c:extLst>
            <c:ext xmlns:c16="http://schemas.microsoft.com/office/drawing/2014/chart" uri="{C3380CC4-5D6E-409C-BE32-E72D297353CC}">
              <c16:uniqueId val="{00000000-570D-4C9B-8FF3-C03967605B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70D-4C9B-8FF3-C03967605B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69.819999999999993</c:v>
                </c:pt>
                <c:pt idx="1">
                  <c:v>71.709999999999994</c:v>
                </c:pt>
                <c:pt idx="2">
                  <c:v>73.319999999999993</c:v>
                </c:pt>
                <c:pt idx="3">
                  <c:v>75.099999999999994</c:v>
                </c:pt>
                <c:pt idx="4">
                  <c:v>76.599999999999994</c:v>
                </c:pt>
              </c:numCache>
            </c:numRef>
          </c:val>
          <c:extLst>
            <c:ext xmlns:c16="http://schemas.microsoft.com/office/drawing/2014/chart" uri="{C3380CC4-5D6E-409C-BE32-E72D297353CC}">
              <c16:uniqueId val="{00000000-94D1-4309-817C-43D5CEA873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4D1-4309-817C-43D5CEA873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79.569999999999993</c:v>
                </c:pt>
                <c:pt idx="1">
                  <c:v>68.150000000000006</c:v>
                </c:pt>
                <c:pt idx="2">
                  <c:v>76.19</c:v>
                </c:pt>
                <c:pt idx="3">
                  <c:v>83.05</c:v>
                </c:pt>
                <c:pt idx="4">
                  <c:v>72.66</c:v>
                </c:pt>
              </c:numCache>
            </c:numRef>
          </c:val>
          <c:extLst>
            <c:ext xmlns:c16="http://schemas.microsoft.com/office/drawing/2014/chart" uri="{C3380CC4-5D6E-409C-BE32-E72D297353CC}">
              <c16:uniqueId val="{00000000-8139-4FE8-B62C-E54FCC2AD7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8139-4FE8-B62C-E54FCC2AD7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3.92</c:v>
                </c:pt>
                <c:pt idx="1">
                  <c:v>7.89</c:v>
                </c:pt>
                <c:pt idx="2">
                  <c:v>8.31</c:v>
                </c:pt>
                <c:pt idx="3">
                  <c:v>12.41</c:v>
                </c:pt>
                <c:pt idx="4">
                  <c:v>13.98</c:v>
                </c:pt>
              </c:numCache>
            </c:numRef>
          </c:val>
          <c:extLst>
            <c:ext xmlns:c16="http://schemas.microsoft.com/office/drawing/2014/chart" uri="{C3380CC4-5D6E-409C-BE32-E72D297353CC}">
              <c16:uniqueId val="{00000000-1DA5-4BB2-9257-F405458B5C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DA5-4BB2-9257-F405458B5C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C-4ADB-B4FD-1197C26100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2BC-4ADB-B4FD-1197C26100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120.19</c:v>
                </c:pt>
                <c:pt idx="1">
                  <c:v>349.15</c:v>
                </c:pt>
                <c:pt idx="2">
                  <c:v>459.92</c:v>
                </c:pt>
                <c:pt idx="3">
                  <c:v>562.29999999999995</c:v>
                </c:pt>
                <c:pt idx="4">
                  <c:v>696.25</c:v>
                </c:pt>
              </c:numCache>
            </c:numRef>
          </c:val>
          <c:extLst>
            <c:ext xmlns:c16="http://schemas.microsoft.com/office/drawing/2014/chart" uri="{C3380CC4-5D6E-409C-BE32-E72D297353CC}">
              <c16:uniqueId val="{00000000-8AD6-4E46-85C0-2B81370051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8AD6-4E46-85C0-2B81370051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169.22</c:v>
                </c:pt>
                <c:pt idx="1">
                  <c:v>104.76</c:v>
                </c:pt>
                <c:pt idx="2">
                  <c:v>158.11000000000001</c:v>
                </c:pt>
                <c:pt idx="3">
                  <c:v>146.74</c:v>
                </c:pt>
                <c:pt idx="4">
                  <c:v>185.8</c:v>
                </c:pt>
              </c:numCache>
            </c:numRef>
          </c:val>
          <c:extLst>
            <c:ext xmlns:c16="http://schemas.microsoft.com/office/drawing/2014/chart" uri="{C3380CC4-5D6E-409C-BE32-E72D297353CC}">
              <c16:uniqueId val="{00000000-B803-450D-A223-55B5717DFE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803-450D-A223-55B5717DFE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1262.58</c:v>
                </c:pt>
                <c:pt idx="1">
                  <c:v>1252.55</c:v>
                </c:pt>
                <c:pt idx="2">
                  <c:v>1437.83</c:v>
                </c:pt>
                <c:pt idx="3">
                  <c:v>1322.75</c:v>
                </c:pt>
                <c:pt idx="4">
                  <c:v>1337.19</c:v>
                </c:pt>
              </c:numCache>
            </c:numRef>
          </c:val>
          <c:extLst>
            <c:ext xmlns:c16="http://schemas.microsoft.com/office/drawing/2014/chart" uri="{C3380CC4-5D6E-409C-BE32-E72D297353CC}">
              <c16:uniqueId val="{00000000-7356-49F7-A3B6-6BC30E9AE9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356-49F7-A3B6-6BC30E9AE9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39.659999999999997</c:v>
                </c:pt>
                <c:pt idx="1">
                  <c:v>25.55</c:v>
                </c:pt>
                <c:pt idx="2">
                  <c:v>47.34</c:v>
                </c:pt>
                <c:pt idx="3">
                  <c:v>46.82</c:v>
                </c:pt>
                <c:pt idx="4">
                  <c:v>44.14</c:v>
                </c:pt>
              </c:numCache>
            </c:numRef>
          </c:val>
          <c:extLst>
            <c:ext xmlns:c16="http://schemas.microsoft.com/office/drawing/2014/chart" uri="{C3380CC4-5D6E-409C-BE32-E72D297353CC}">
              <c16:uniqueId val="{00000000-46FE-43DF-8DD4-5614F2D40E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6FE-43DF-8DD4-5614F2D40E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180.8</c:v>
                </c:pt>
                <c:pt idx="1">
                  <c:v>277.44</c:v>
                </c:pt>
                <c:pt idx="2">
                  <c:v>150</c:v>
                </c:pt>
                <c:pt idx="3">
                  <c:v>150</c:v>
                </c:pt>
                <c:pt idx="4">
                  <c:v>161.93</c:v>
                </c:pt>
              </c:numCache>
            </c:numRef>
          </c:val>
          <c:extLst>
            <c:ext xmlns:c16="http://schemas.microsoft.com/office/drawing/2014/chart" uri="{C3380CC4-5D6E-409C-BE32-E72D297353CC}">
              <c16:uniqueId val="{00000000-E3F3-47F8-AFE5-B6605A1D00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3F3-47F8-AFE5-B6605A1D00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沖縄県　豊見城市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66101</v>
      </c>
      <c r="AM8" s="41"/>
      <c r="AN8" s="41"/>
      <c r="AO8" s="41"/>
      <c r="AP8" s="41"/>
      <c r="AQ8" s="41"/>
      <c r="AR8" s="41"/>
      <c r="AS8" s="41"/>
      <c r="AT8" s="34">
        <f>データ!T6</f>
        <v>19.329999999999998</v>
      </c>
      <c r="AU8" s="34"/>
      <c r="AV8" s="34"/>
      <c r="AW8" s="34"/>
      <c r="AX8" s="34"/>
      <c r="AY8" s="34"/>
      <c r="AZ8" s="34"/>
      <c r="BA8" s="34"/>
      <c r="BB8" s="34">
        <f>データ!U6</f>
        <v>3419.61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76.42</v>
      </c>
      <c r="J10" s="34"/>
      <c r="K10" s="34"/>
      <c r="L10" s="34"/>
      <c r="M10" s="34"/>
      <c r="N10" s="34"/>
      <c r="O10" s="34"/>
      <c r="P10" s="34">
        <f>データ!P6</f>
        <v>3</v>
      </c>
      <c r="Q10" s="34"/>
      <c r="R10" s="34"/>
      <c r="S10" s="34"/>
      <c r="T10" s="34"/>
      <c r="U10" s="34"/>
      <c r="V10" s="34"/>
      <c r="W10" s="34">
        <f>データ!Q6</f>
        <v>100</v>
      </c>
      <c r="X10" s="34"/>
      <c r="Y10" s="34"/>
      <c r="Z10" s="34"/>
      <c r="AA10" s="34"/>
      <c r="AB10" s="34"/>
      <c r="AC10" s="34"/>
      <c r="AD10" s="41">
        <f>データ!R6</f>
        <v>1342</v>
      </c>
      <c r="AE10" s="41"/>
      <c r="AF10" s="41"/>
      <c r="AG10" s="41"/>
      <c r="AH10" s="41"/>
      <c r="AI10" s="41"/>
      <c r="AJ10" s="41"/>
      <c r="AK10" s="2"/>
      <c r="AL10" s="41">
        <f>データ!V6</f>
        <v>1970</v>
      </c>
      <c r="AM10" s="41"/>
      <c r="AN10" s="41"/>
      <c r="AO10" s="41"/>
      <c r="AP10" s="41"/>
      <c r="AQ10" s="41"/>
      <c r="AR10" s="41"/>
      <c r="AS10" s="41"/>
      <c r="AT10" s="34">
        <f>データ!W6</f>
        <v>0.39</v>
      </c>
      <c r="AU10" s="34"/>
      <c r="AV10" s="34"/>
      <c r="AW10" s="34"/>
      <c r="AX10" s="34"/>
      <c r="AY10" s="34"/>
      <c r="AZ10" s="34"/>
      <c r="BA10" s="34"/>
      <c r="BB10" s="34">
        <f>データ!X6</f>
        <v>5051.28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kW9GNfYL7NLfVCUNv+JRVNYN/uNeUIJFd7acreOJGKMIvfDXPEIWh8N+e09T3NmsH/TKc2byYjTAwYuIZWuSA==" saltValue="8lGq9HWsLlDvGx5WyV4P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472123</v>
      </c>
      <c r="D6" s="19">
        <f t="shared" si="3"/>
        <v>46</v>
      </c>
      <c r="E6" s="19">
        <f t="shared" si="3"/>
        <v>17</v>
      </c>
      <c r="F6" s="19">
        <f t="shared" si="3"/>
        <v>5</v>
      </c>
      <c r="G6" s="19">
        <f t="shared" si="3"/>
        <v>0</v>
      </c>
      <c r="H6" s="19" t="str">
        <f t="shared" si="3"/>
        <v>沖縄県　豊見城市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76.42</v>
      </c>
      <c r="P6" s="20">
        <f t="shared" si="3"/>
        <v>3</v>
      </c>
      <c r="Q6" s="20">
        <f t="shared" si="3"/>
        <v>100</v>
      </c>
      <c r="R6" s="20">
        <f t="shared" si="3"/>
        <v>1342</v>
      </c>
      <c r="S6" s="20">
        <f t="shared" si="3"/>
        <v>66101</v>
      </c>
      <c r="T6" s="20">
        <f t="shared" si="3"/>
        <v>19.329999999999998</v>
      </c>
      <c r="U6" s="20">
        <f t="shared" si="3"/>
        <v>3419.61</v>
      </c>
      <c r="V6" s="20">
        <f t="shared" si="3"/>
        <v>1970</v>
      </c>
      <c r="W6" s="20">
        <f t="shared" si="3"/>
        <v>0.39</v>
      </c>
      <c r="X6" s="20">
        <f t="shared" si="3"/>
        <v>5051.28</v>
      </c>
      <c r="Y6" s="21">
        <f>IF(Y7="",NA(),Y7)</f>
        <v>79.569999999999993</v>
      </c>
      <c r="Z6" s="21">
        <f t="shared" ref="Z6:AH6" si="4">IF(Z7="",NA(),Z7)</f>
        <v>68.150000000000006</v>
      </c>
      <c r="AA6" s="21">
        <f t="shared" si="4"/>
        <v>76.19</v>
      </c>
      <c r="AB6" s="21">
        <f t="shared" si="4"/>
        <v>83.05</v>
      </c>
      <c r="AC6" s="21">
        <f t="shared" si="4"/>
        <v>72.66</v>
      </c>
      <c r="AD6" s="21">
        <f t="shared" si="4"/>
        <v>103.6</v>
      </c>
      <c r="AE6" s="21">
        <f t="shared" si="4"/>
        <v>106.37</v>
      </c>
      <c r="AF6" s="21">
        <f t="shared" si="4"/>
        <v>106.07</v>
      </c>
      <c r="AG6" s="21">
        <f t="shared" si="4"/>
        <v>105.5</v>
      </c>
      <c r="AH6" s="21">
        <f t="shared" si="4"/>
        <v>106.35</v>
      </c>
      <c r="AI6" s="20" t="str">
        <f>IF(AI7="","",IF(AI7="-","【-】","【"&amp;SUBSTITUTE(TEXT(AI7,"#,##0.00"),"-","△")&amp;"】"))</f>
        <v>【104.44】</v>
      </c>
      <c r="AJ6" s="21">
        <f>IF(AJ7="",NA(),AJ7)</f>
        <v>120.19</v>
      </c>
      <c r="AK6" s="21">
        <f t="shared" ref="AK6:AS6" si="5">IF(AK7="",NA(),AK7)</f>
        <v>349.15</v>
      </c>
      <c r="AL6" s="21">
        <f t="shared" si="5"/>
        <v>459.92</v>
      </c>
      <c r="AM6" s="21">
        <f t="shared" si="5"/>
        <v>562.29999999999995</v>
      </c>
      <c r="AN6" s="21">
        <f t="shared" si="5"/>
        <v>696.25</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169.22</v>
      </c>
      <c r="AV6" s="21">
        <f t="shared" ref="AV6:BD6" si="6">IF(AV7="",NA(),AV7)</f>
        <v>104.76</v>
      </c>
      <c r="AW6" s="21">
        <f t="shared" si="6"/>
        <v>158.11000000000001</v>
      </c>
      <c r="AX6" s="21">
        <f t="shared" si="6"/>
        <v>146.74</v>
      </c>
      <c r="AY6" s="21">
        <f t="shared" si="6"/>
        <v>185.8</v>
      </c>
      <c r="AZ6" s="21">
        <f t="shared" si="6"/>
        <v>26.99</v>
      </c>
      <c r="BA6" s="21">
        <f t="shared" si="6"/>
        <v>29.13</v>
      </c>
      <c r="BB6" s="21">
        <f t="shared" si="6"/>
        <v>35.69</v>
      </c>
      <c r="BC6" s="21">
        <f t="shared" si="6"/>
        <v>38.4</v>
      </c>
      <c r="BD6" s="21">
        <f t="shared" si="6"/>
        <v>44.04</v>
      </c>
      <c r="BE6" s="20" t="str">
        <f>IF(BE7="","",IF(BE7="-","【-】","【"&amp;SUBSTITUTE(TEXT(BE7,"#,##0.00"),"-","△")&amp;"】"))</f>
        <v>【42.02】</v>
      </c>
      <c r="BF6" s="21">
        <f>IF(BF7="",NA(),BF7)</f>
        <v>1262.58</v>
      </c>
      <c r="BG6" s="21">
        <f t="shared" ref="BG6:BO6" si="7">IF(BG7="",NA(),BG7)</f>
        <v>1252.55</v>
      </c>
      <c r="BH6" s="21">
        <f t="shared" si="7"/>
        <v>1437.83</v>
      </c>
      <c r="BI6" s="21">
        <f t="shared" si="7"/>
        <v>1322.75</v>
      </c>
      <c r="BJ6" s="21">
        <f t="shared" si="7"/>
        <v>1337.19</v>
      </c>
      <c r="BK6" s="21">
        <f t="shared" si="7"/>
        <v>826.83</v>
      </c>
      <c r="BL6" s="21">
        <f t="shared" si="7"/>
        <v>867.83</v>
      </c>
      <c r="BM6" s="21">
        <f t="shared" si="7"/>
        <v>791.76</v>
      </c>
      <c r="BN6" s="21">
        <f t="shared" si="7"/>
        <v>900.82</v>
      </c>
      <c r="BO6" s="21">
        <f t="shared" si="7"/>
        <v>839.21</v>
      </c>
      <c r="BP6" s="20" t="str">
        <f>IF(BP7="","",IF(BP7="-","【-】","【"&amp;SUBSTITUTE(TEXT(BP7,"#,##0.00"),"-","△")&amp;"】"))</f>
        <v>【785.10】</v>
      </c>
      <c r="BQ6" s="21">
        <f>IF(BQ7="",NA(),BQ7)</f>
        <v>39.659999999999997</v>
      </c>
      <c r="BR6" s="21">
        <f t="shared" ref="BR6:BZ6" si="8">IF(BR7="",NA(),BR7)</f>
        <v>25.55</v>
      </c>
      <c r="BS6" s="21">
        <f t="shared" si="8"/>
        <v>47.34</v>
      </c>
      <c r="BT6" s="21">
        <f t="shared" si="8"/>
        <v>46.82</v>
      </c>
      <c r="BU6" s="21">
        <f t="shared" si="8"/>
        <v>44.14</v>
      </c>
      <c r="BV6" s="21">
        <f t="shared" si="8"/>
        <v>57.31</v>
      </c>
      <c r="BW6" s="21">
        <f t="shared" si="8"/>
        <v>57.08</v>
      </c>
      <c r="BX6" s="21">
        <f t="shared" si="8"/>
        <v>56.26</v>
      </c>
      <c r="BY6" s="21">
        <f t="shared" si="8"/>
        <v>52.94</v>
      </c>
      <c r="BZ6" s="21">
        <f t="shared" si="8"/>
        <v>52.05</v>
      </c>
      <c r="CA6" s="20" t="str">
        <f>IF(CA7="","",IF(CA7="-","【-】","【"&amp;SUBSTITUTE(TEXT(CA7,"#,##0.00"),"-","△")&amp;"】"))</f>
        <v>【56.93】</v>
      </c>
      <c r="CB6" s="21">
        <f>IF(CB7="",NA(),CB7)</f>
        <v>180.8</v>
      </c>
      <c r="CC6" s="21">
        <f t="shared" ref="CC6:CK6" si="9">IF(CC7="",NA(),CC7)</f>
        <v>277.44</v>
      </c>
      <c r="CD6" s="21">
        <f t="shared" si="9"/>
        <v>150</v>
      </c>
      <c r="CE6" s="21">
        <f t="shared" si="9"/>
        <v>150</v>
      </c>
      <c r="CF6" s="21">
        <f t="shared" si="9"/>
        <v>161.93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106.8</v>
      </c>
      <c r="CN6" s="21">
        <f t="shared" ref="CN6:CV6" si="10">IF(CN7="",NA(),CN7)</f>
        <v>83.62</v>
      </c>
      <c r="CO6" s="21">
        <f t="shared" si="10"/>
        <v>76.37</v>
      </c>
      <c r="CP6" s="21">
        <f t="shared" si="10"/>
        <v>86.59</v>
      </c>
      <c r="CQ6" s="21">
        <f t="shared" si="10"/>
        <v>66.17</v>
      </c>
      <c r="CR6" s="21">
        <f t="shared" si="10"/>
        <v>50.14</v>
      </c>
      <c r="CS6" s="21">
        <f t="shared" si="10"/>
        <v>54.83</v>
      </c>
      <c r="CT6" s="21">
        <f t="shared" si="10"/>
        <v>66.53</v>
      </c>
      <c r="CU6" s="21">
        <f t="shared" si="10"/>
        <v>52.35</v>
      </c>
      <c r="CV6" s="21">
        <f t="shared" si="10"/>
        <v>46.25</v>
      </c>
      <c r="CW6" s="20" t="str">
        <f>IF(CW7="","",IF(CW7="-","【-】","【"&amp;SUBSTITUTE(TEXT(CW7,"#,##0.00"),"-","△")&amp;"】"))</f>
        <v>【49.87】</v>
      </c>
      <c r="CX6" s="21">
        <f>IF(CX7="",NA(),CX7)</f>
        <v>69.819999999999993</v>
      </c>
      <c r="CY6" s="21">
        <f t="shared" ref="CY6:DG6" si="11">IF(CY7="",NA(),CY7)</f>
        <v>71.709999999999994</v>
      </c>
      <c r="CZ6" s="21">
        <f t="shared" si="11"/>
        <v>73.319999999999993</v>
      </c>
      <c r="DA6" s="21">
        <f t="shared" si="11"/>
        <v>75.099999999999994</v>
      </c>
      <c r="DB6" s="21">
        <f t="shared" si="11"/>
        <v>76.599999999999994</v>
      </c>
      <c r="DC6" s="21">
        <f t="shared" si="11"/>
        <v>84.98</v>
      </c>
      <c r="DD6" s="21">
        <f t="shared" si="11"/>
        <v>84.7</v>
      </c>
      <c r="DE6" s="21">
        <f t="shared" si="11"/>
        <v>84.67</v>
      </c>
      <c r="DF6" s="21">
        <f t="shared" si="11"/>
        <v>84.39</v>
      </c>
      <c r="DG6" s="21">
        <f t="shared" si="11"/>
        <v>83.96</v>
      </c>
      <c r="DH6" s="20" t="str">
        <f>IF(DH7="","",IF(DH7="-","【-】","【"&amp;SUBSTITUTE(TEXT(DH7,"#,##0.00"),"-","△")&amp;"】"))</f>
        <v>【87.54】</v>
      </c>
      <c r="DI6" s="21">
        <f>IF(DI7="",NA(),DI7)</f>
        <v>3.92</v>
      </c>
      <c r="DJ6" s="21">
        <f t="shared" ref="DJ6:DR6" si="12">IF(DJ7="",NA(),DJ7)</f>
        <v>7.89</v>
      </c>
      <c r="DK6" s="21">
        <f t="shared" si="12"/>
        <v>8.31</v>
      </c>
      <c r="DL6" s="21">
        <f t="shared" si="12"/>
        <v>12.41</v>
      </c>
      <c r="DM6" s="21">
        <f t="shared" si="12"/>
        <v>13.98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472123</v>
      </c>
      <c r="D7" s="23">
        <v>46</v>
      </c>
      <c r="E7" s="23">
        <v>17</v>
      </c>
      <c r="F7" s="23">
        <v>5</v>
      </c>
      <c r="G7" s="23">
        <v>0</v>
      </c>
      <c r="H7" s="23" t="s">
        <v>96</v>
      </c>
      <c r="I7" s="23" t="s">
        <v>97</v>
      </c>
      <c r="J7" s="23" t="s">
        <v>98</v>
      </c>
      <c r="K7" s="23" t="s">
        <v>99</v>
      </c>
      <c r="L7" s="23" t="s">
        <v>100</v>
      </c>
      <c r="M7" s="23" t="s">
        <v>101</v>
      </c>
      <c r="N7" s="24" t="s">
        <v>102</v>
      </c>
      <c r="O7" s="24">
        <v>76.42</v>
      </c>
      <c r="P7" s="24">
        <v>3</v>
      </c>
      <c r="Q7" s="24">
        <v>100</v>
      </c>
      <c r="R7" s="24">
        <v>1342</v>
      </c>
      <c r="S7" s="24">
        <v>66101</v>
      </c>
      <c r="T7" s="24">
        <v>19.329999999999998</v>
      </c>
      <c r="U7" s="24">
        <v>3419.61</v>
      </c>
      <c r="V7" s="24">
        <v>1970</v>
      </c>
      <c r="W7" s="24">
        <v>0.39</v>
      </c>
      <c r="X7" s="24">
        <v>5051.28</v>
      </c>
      <c r="Y7" s="24">
        <v>79.569999999999993</v>
      </c>
      <c r="Z7" s="24">
        <v>68.150000000000006</v>
      </c>
      <c r="AA7" s="24">
        <v>76.19</v>
      </c>
      <c r="AB7" s="24">
        <v>83.05</v>
      </c>
      <c r="AC7" s="24">
        <v>72.66</v>
      </c>
      <c r="AD7" s="24">
        <v>103.6</v>
      </c>
      <c r="AE7" s="24">
        <v>106.37</v>
      </c>
      <c r="AF7" s="24">
        <v>106.07</v>
      </c>
      <c r="AG7" s="24">
        <v>105.5</v>
      </c>
      <c r="AH7" s="24">
        <v>106.35</v>
      </c>
      <c r="AI7" s="24">
        <v>104.44</v>
      </c>
      <c r="AJ7" s="24">
        <v>120.19</v>
      </c>
      <c r="AK7" s="24">
        <v>349.15</v>
      </c>
      <c r="AL7" s="24">
        <v>459.92</v>
      </c>
      <c r="AM7" s="24">
        <v>562.29999999999995</v>
      </c>
      <c r="AN7" s="24">
        <v>696.25</v>
      </c>
      <c r="AO7" s="24">
        <v>193.99</v>
      </c>
      <c r="AP7" s="24">
        <v>139.02000000000001</v>
      </c>
      <c r="AQ7" s="24">
        <v>132.04</v>
      </c>
      <c r="AR7" s="24">
        <v>145.43</v>
      </c>
      <c r="AS7" s="24">
        <v>129.88999999999999</v>
      </c>
      <c r="AT7" s="24">
        <v>124.06</v>
      </c>
      <c r="AU7" s="24">
        <v>169.22</v>
      </c>
      <c r="AV7" s="24">
        <v>104.76</v>
      </c>
      <c r="AW7" s="24">
        <v>158.11000000000001</v>
      </c>
      <c r="AX7" s="24">
        <v>146.74</v>
      </c>
      <c r="AY7" s="24">
        <v>185.8</v>
      </c>
      <c r="AZ7" s="24">
        <v>26.99</v>
      </c>
      <c r="BA7" s="24">
        <v>29.13</v>
      </c>
      <c r="BB7" s="24">
        <v>35.69</v>
      </c>
      <c r="BC7" s="24">
        <v>38.4</v>
      </c>
      <c r="BD7" s="24">
        <v>44.04</v>
      </c>
      <c r="BE7" s="24">
        <v>42.02</v>
      </c>
      <c r="BF7" s="24">
        <v>1262.58</v>
      </c>
      <c r="BG7" s="24">
        <v>1252.55</v>
      </c>
      <c r="BH7" s="24">
        <v>1437.83</v>
      </c>
      <c r="BI7" s="24">
        <v>1322.75</v>
      </c>
      <c r="BJ7" s="24">
        <v>1337.19</v>
      </c>
      <c r="BK7" s="24">
        <v>826.83</v>
      </c>
      <c r="BL7" s="24">
        <v>867.83</v>
      </c>
      <c r="BM7" s="24">
        <v>791.76</v>
      </c>
      <c r="BN7" s="24">
        <v>900.82</v>
      </c>
      <c r="BO7" s="24">
        <v>839.21</v>
      </c>
      <c r="BP7" s="24">
        <v>785.1</v>
      </c>
      <c r="BQ7" s="24">
        <v>39.659999999999997</v>
      </c>
      <c r="BR7" s="24">
        <v>25.55</v>
      </c>
      <c r="BS7" s="24">
        <v>47.34</v>
      </c>
      <c r="BT7" s="24">
        <v>46.82</v>
      </c>
      <c r="BU7" s="24">
        <v>44.14</v>
      </c>
      <c r="BV7" s="24">
        <v>57.31</v>
      </c>
      <c r="BW7" s="24">
        <v>57.08</v>
      </c>
      <c r="BX7" s="24">
        <v>56.26</v>
      </c>
      <c r="BY7" s="24">
        <v>52.94</v>
      </c>
      <c r="BZ7" s="24">
        <v>52.05</v>
      </c>
      <c r="CA7" s="24">
        <v>56.93</v>
      </c>
      <c r="CB7" s="24">
        <v>180.8</v>
      </c>
      <c r="CC7" s="24">
        <v>277.44</v>
      </c>
      <c r="CD7" s="24">
        <v>150</v>
      </c>
      <c r="CE7" s="24">
        <v>150</v>
      </c>
      <c r="CF7" s="24">
        <v>161.93</v>
      </c>
      <c r="CG7" s="24">
        <v>273.52</v>
      </c>
      <c r="CH7" s="24">
        <v>274.99</v>
      </c>
      <c r="CI7" s="24">
        <v>282.08999999999997</v>
      </c>
      <c r="CJ7" s="24">
        <v>303.27999999999997</v>
      </c>
      <c r="CK7" s="24">
        <v>301.86</v>
      </c>
      <c r="CL7" s="24">
        <v>271.14999999999998</v>
      </c>
      <c r="CM7" s="24">
        <v>106.8</v>
      </c>
      <c r="CN7" s="24">
        <v>83.62</v>
      </c>
      <c r="CO7" s="24">
        <v>76.37</v>
      </c>
      <c r="CP7" s="24">
        <v>86.59</v>
      </c>
      <c r="CQ7" s="24">
        <v>66.17</v>
      </c>
      <c r="CR7" s="24">
        <v>50.14</v>
      </c>
      <c r="CS7" s="24">
        <v>54.83</v>
      </c>
      <c r="CT7" s="24">
        <v>66.53</v>
      </c>
      <c r="CU7" s="24">
        <v>52.35</v>
      </c>
      <c r="CV7" s="24">
        <v>46.25</v>
      </c>
      <c r="CW7" s="24">
        <v>49.87</v>
      </c>
      <c r="CX7" s="24">
        <v>69.819999999999993</v>
      </c>
      <c r="CY7" s="24">
        <v>71.709999999999994</v>
      </c>
      <c r="CZ7" s="24">
        <v>73.319999999999993</v>
      </c>
      <c r="DA7" s="24">
        <v>75.099999999999994</v>
      </c>
      <c r="DB7" s="24">
        <v>76.599999999999994</v>
      </c>
      <c r="DC7" s="24">
        <v>84.98</v>
      </c>
      <c r="DD7" s="24">
        <v>84.7</v>
      </c>
      <c r="DE7" s="24">
        <v>84.67</v>
      </c>
      <c r="DF7" s="24">
        <v>84.39</v>
      </c>
      <c r="DG7" s="24">
        <v>83.96</v>
      </c>
      <c r="DH7" s="24">
        <v>87.54</v>
      </c>
      <c r="DI7" s="24">
        <v>3.92</v>
      </c>
      <c r="DJ7" s="24">
        <v>7.89</v>
      </c>
      <c r="DK7" s="24">
        <v>8.31</v>
      </c>
      <c r="DL7" s="24">
        <v>12.41</v>
      </c>
      <c r="DM7" s="24">
        <v>13.98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2025-01-31T03:22:05Z</cp:lastPrinted>
  <dcterms:created xsi:type="dcterms:W3CDTF">2025-01-24T07:21:21Z</dcterms:created>
  <dcterms:modified xsi:type="dcterms:W3CDTF">2025-01-31T03:57:45Z</dcterms:modified>
  <cp:category/>
</cp:coreProperties>
</file>