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lg-filesv\suidou\05_2024年度\02_共通（総括）\00_文書の収受、発送、整理及び保有に関すること\対内文書\44_財政課\20250130〆切　公営企業に係る経営比較分析表（令和5年度決算）の分析等について\02_回答\"/>
    </mc:Choice>
  </mc:AlternateContent>
  <xr:revisionPtr revIDLastSave="0" documentId="13_ncr:1_{092CFDE1-B1E1-4CB6-88C4-B7D5EF7A4A46}" xr6:coauthVersionLast="44" xr6:coauthVersionMax="47" xr10:uidLastSave="{00000000-0000-0000-0000-000000000000}"/>
  <workbookProtection workbookAlgorithmName="SHA-512" workbookHashValue="2m6vmoSQm66akANIWz1UWTaEGUTO4IlFQeleAVdGQSYRVSc7Ga0eKzga1xiTNaEINjYgxeK770OAukevlyDgqw==" workbookSaltValue="8rQAyH6GJV6iz9/TsnLgng=="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E85" i="4"/>
  <c r="AT10" i="4"/>
  <c r="AL10" i="4"/>
  <c r="I10" i="4"/>
  <c r="P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<sst xmlns="http://schemas.openxmlformats.org/spreadsheetml/2006/main" count="236" uniqueCount="117">
  <si>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</si>
  <si>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</si>
  <si>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</si>
  <si>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</si>
  <si>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</si>
  <si>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</si>
  <si>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</si>
  <si>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</si>
  <si>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</si>
  <si>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</si>
  <si>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</si>
  <si>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</si>
  <si>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</si>
  <si>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</si>
  <si>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</si>
  <si>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</si>
  <si>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</si>
  <si>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</si>
  <si>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</si>
  <si>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</si>
  <si>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</si>
  <si>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</si>
  <si>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</si>
  <si>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</si>
  <si>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</si>
  <si>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</si>
  <si>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</si>
  <si>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</si>
  <si>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</si>
  <si>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</si>
  <si>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</si>
  <si>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</si>
  <si>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</si>
  <si>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</si>
  <si>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</si>
  <si>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</si>
  <si>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</si>
  <si>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</si>
  <si>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</si>
  <si>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</si>
  <si>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</si>
  <si>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</si>
  <si>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</si>
  <si>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</si>
  <si>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</si>
  <si>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</si>
  <si>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</si>
  <si>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</si>
  <si>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</si>
  <si>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</si>
  <si>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</si>
  <si>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</si>
  <si>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</si>
  <si>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</si>
  <si>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</si>
  <si>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</si>
  <si>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</si>
  <si>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</si>
  <si>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</si>
  <si>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</si>
  <si>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</si>
  <si>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</si>
  <si>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</si>
  <si>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</si>
  <si>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</si>
  <si>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</si>
  <si>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</si>
  <si>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</si>
  <si>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</si>
  <si>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</si>
  <si>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</si>
  <si>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</si>
  <si>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</si>
  <si>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</si>
  <si>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</si>
  <si>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</si>
  <si>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</si>
  <si>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</si>
  <si>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</si>
  <si>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</si>
  <si>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</si>
  <si>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</si>
  <si>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</si>
  <si>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</si>
  <si>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</si>
  <si>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</si>
  <si>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</si>
  <si>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</si>
  <si>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</si>
  <si>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</si>
  <si>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</si>
  <si>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</si>
  <si>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</si>
  <si>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</si>
  <si>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</si>
  <si>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</si>
  <si>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豊見城市</t>
  </si>
  <si>
    <t>法適用</t>
  </si>
  <si>
    <t>下水道事業</t>
  </si>
  <si>
    <t>公共下水道</t>
  </si>
  <si>
    <t>Bb1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</si>
  <si>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</si>
  <si>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</si>
  <si>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</si>
  <si>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</si>
  <si>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</si>
  <si>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</si>
  <si>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</si>
  <si>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</si>
  <si>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</si>
  <si>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</si>
  <si>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</si>
  <si>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</si>
  <si>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</si>
  <si>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経営収支比率、企業債残高対事業規模比率、経費回収率の値から、企業債や他会計からの借入金に依存した経営であることが示されている。
　令和6年4月より下水道使用料（公共下水道）の値上げ改定を行い、収入の確保を図る見込みであるが、今後も引き続き使用料の適正化を図り、経営状況を改善していく必要がある。</t>
    <rPh sb="0" eb="2">
      <t>ケイエイ</t>
    </rPh>
    <rPh sb="2" eb="4">
      <t>シュウシ</t>
    </rPh>
    <rPh sb="4" eb="6">
      <t>ヒリツ</t>
    </rPh>
    <rPh sb="7" eb="12">
      <t>キギョウサイザンダカ</t>
    </rPh>
    <rPh sb="12" eb="13">
      <t>タイ</t>
    </rPh>
    <rPh sb="13" eb="19">
      <t>ジギョウキボヒリツ</t>
    </rPh>
    <rPh sb="20" eb="24">
      <t>ケイヒカイシュウ</t>
    </rPh>
    <rPh sb="24" eb="25">
      <t>リツ</t>
    </rPh>
    <rPh sb="26" eb="27">
      <t>アタイ</t>
    </rPh>
    <rPh sb="30" eb="33">
      <t>キギョウサイ</t>
    </rPh>
    <rPh sb="34" eb="37">
      <t>タカイケイ</t>
    </rPh>
    <rPh sb="40" eb="43">
      <t>カリイレキン</t>
    </rPh>
    <rPh sb="44" eb="46">
      <t>イゾン</t>
    </rPh>
    <rPh sb="48" eb="50">
      <t>ケイエイ</t>
    </rPh>
    <rPh sb="56" eb="57">
      <t>シメ</t>
    </rPh>
    <rPh sb="65" eb="67">
      <t>レイワ</t>
    </rPh>
    <rPh sb="70" eb="71">
      <t>ガツ</t>
    </rPh>
    <rPh sb="73" eb="76">
      <t>ゲスイドウ</t>
    </rPh>
    <rPh sb="76" eb="79">
      <t>シヨウリョウ</t>
    </rPh>
    <rPh sb="80" eb="85">
      <t>コウキョウゲスイドウ</t>
    </rPh>
    <rPh sb="87" eb="89">
      <t>ネア</t>
    </rPh>
    <rPh sb="90" eb="92">
      <t>カイテイ</t>
    </rPh>
    <rPh sb="93" eb="94">
      <t>オコナ</t>
    </rPh>
    <rPh sb="96" eb="98">
      <t>シュウニュウ</t>
    </rPh>
    <rPh sb="99" eb="101">
      <t>カクホ</t>
    </rPh>
    <rPh sb="102" eb="103">
      <t>ハカ</t>
    </rPh>
    <rPh sb="104" eb="106">
      <t>ミコ</t>
    </rPh>
    <rPh sb="112" eb="114">
      <t>コンゴ</t>
    </rPh>
    <rPh sb="115" eb="116">
      <t>ヒ</t>
    </rPh>
    <rPh sb="117" eb="118">
      <t>ツヅ</t>
    </rPh>
    <rPh sb="119" eb="122">
      <t>シヨウリョウ</t>
    </rPh>
    <rPh sb="123" eb="126">
      <t>テキセイカ</t>
    </rPh>
    <rPh sb="127" eb="128">
      <t>ハカ</t>
    </rPh>
    <rPh sb="130" eb="132">
      <t>ケイエイ</t>
    </rPh>
    <rPh sb="132" eb="134">
      <t>ジョウキョウ</t>
    </rPh>
    <rPh sb="135" eb="137">
      <t>カイゼン</t>
    </rPh>
    <rPh sb="141" eb="143">
      <t>ヒツヨウ</t>
    </rPh>
    <phoneticPr fontId="4"/>
  </si>
  <si>
    <t>①有形固定資産減価償却率：全国及び類似団体平均値より下回っているが、管渠老朽化率や管渠改善率の状況を踏まえ、今後の対策を分析検討する必要がある。
②管渠老朽化率：昭和60年供用開始で、耐用年数を超える管渠がないため当該値0％だが、今後は順次更新時期を迎えるため、施設の老朽化に備える必要がある。
③管渠改善率：耐用年数を超えるものがないため0％となっている。</t>
    <rPh sb="1" eb="5">
      <t>ユウケイコテイ</t>
    </rPh>
    <rPh sb="5" eb="7">
      <t>シサン</t>
    </rPh>
    <rPh sb="7" eb="9">
      <t>ゲンカ</t>
    </rPh>
    <rPh sb="9" eb="11">
      <t>ショウキャク</t>
    </rPh>
    <rPh sb="11" eb="12">
      <t>リツ</t>
    </rPh>
    <rPh sb="13" eb="16">
      <t>ゼンコクオヨ</t>
    </rPh>
    <rPh sb="17" eb="24">
      <t>ルイジダンタイヘイキンチ</t>
    </rPh>
    <rPh sb="26" eb="28">
      <t>シタマワ</t>
    </rPh>
    <rPh sb="34" eb="36">
      <t>カンキョ</t>
    </rPh>
    <rPh sb="36" eb="39">
      <t>ロウキュウカ</t>
    </rPh>
    <rPh sb="39" eb="40">
      <t>リツ</t>
    </rPh>
    <rPh sb="41" eb="43">
      <t>カンキョ</t>
    </rPh>
    <rPh sb="43" eb="46">
      <t>カイゼンリツ</t>
    </rPh>
    <rPh sb="47" eb="49">
      <t>ジョウキョウ</t>
    </rPh>
    <rPh sb="50" eb="51">
      <t>フ</t>
    </rPh>
    <rPh sb="54" eb="56">
      <t>コンゴ</t>
    </rPh>
    <rPh sb="57" eb="59">
      <t>タイサク</t>
    </rPh>
    <rPh sb="60" eb="64">
      <t>ブンセキケントウ</t>
    </rPh>
    <rPh sb="66" eb="68">
      <t>ヒツヨウ</t>
    </rPh>
    <rPh sb="74" eb="76">
      <t>カンキョ</t>
    </rPh>
    <rPh sb="76" eb="79">
      <t>ロウキュウカ</t>
    </rPh>
    <rPh sb="79" eb="80">
      <t>リツ</t>
    </rPh>
    <rPh sb="81" eb="83">
      <t>ショウワ</t>
    </rPh>
    <rPh sb="85" eb="86">
      <t>ネン</t>
    </rPh>
    <rPh sb="86" eb="90">
      <t>キョウヨウカイシ</t>
    </rPh>
    <rPh sb="92" eb="96">
      <t>タイヨウネンスウ</t>
    </rPh>
    <rPh sb="97" eb="98">
      <t>コ</t>
    </rPh>
    <rPh sb="100" eb="102">
      <t>カンキョ</t>
    </rPh>
    <rPh sb="107" eb="110">
      <t>トウガイチ</t>
    </rPh>
    <rPh sb="115" eb="117">
      <t>コンゴ</t>
    </rPh>
    <rPh sb="118" eb="120">
      <t>ジュンジ</t>
    </rPh>
    <rPh sb="120" eb="124">
      <t>コウシンジキ</t>
    </rPh>
    <rPh sb="125" eb="126">
      <t>ムカ</t>
    </rPh>
    <rPh sb="131" eb="133">
      <t>シセツ</t>
    </rPh>
    <rPh sb="134" eb="137">
      <t>ロウキュウカ</t>
    </rPh>
    <rPh sb="138" eb="139">
      <t>ソナ</t>
    </rPh>
    <rPh sb="141" eb="143">
      <t>ヒツヨウ</t>
    </rPh>
    <rPh sb="149" eb="151">
      <t>カンキョ</t>
    </rPh>
    <rPh sb="151" eb="153">
      <t>カイゼン</t>
    </rPh>
    <rPh sb="153" eb="154">
      <t>リツ</t>
    </rPh>
    <rPh sb="155" eb="159">
      <t>タイヨウネンスウ</t>
    </rPh>
    <rPh sb="160" eb="161">
      <t>コ</t>
    </rPh>
    <phoneticPr fontId="4"/>
  </si>
  <si>
    <r>
      <t>①経常収支比率：100％を上回っているが、一般会計からの基準外繰入金に依存している状況であり、使用料の適正化が必要である。
②累積欠損金比率：0％で推移している。
③流動比率：100％を下回っており、適正な経営状況ではない。特に使用料の適正化により流動資産を改善し、他会計借入金依存を是正する必要がある。</t>
    </r>
    <r>
      <rPr>
        <sz val="11"/>
        <color rgb="FFFF0000"/>
        <rFont val="ＭＳ ゴシック"/>
        <family val="3"/>
        <charset val="128"/>
      </rPr>
      <t xml:space="preserve">
</t>
    </r>
    <r>
      <rPr>
        <sz val="11"/>
        <rFont val="ＭＳ ゴシック"/>
        <family val="3"/>
        <charset val="128"/>
      </rPr>
      <t>④企業債残高対事業規模比率：類似団体及び全国平均値を上回っており、収益性に対し事業規模が大きい状況にある。昨年度より34.75％下回ったが未だ良好とは言えず、早急に使用料の適正化が必要である。
⑤経費回収率：100％以上が必要であるが、大きく下回っており、使用料で賄うべき経費を賄えていない状況である。
⑥汚水処理原価：昨年度よりも2.71円高くなっているが、全国及び類似団体平均値より下回っている。
⑦施設利用率：処理施設を有していないため該当なし。
⑧水洗化率：公共用水域の水質保全等の観点から100％が望ましいが、当該値は下回っている。使用料収入確保のためにも、今後も水洗化率向上に努める必要がある。</t>
    </r>
    <rPh sb="63" eb="65">
      <t>ルイセキ</t>
    </rPh>
    <rPh sb="65" eb="68">
      <t>ケッソンキン</t>
    </rPh>
    <rPh sb="68" eb="70">
      <t>ヒリツ</t>
    </rPh>
    <rPh sb="74" eb="76">
      <t>スイイ</t>
    </rPh>
    <rPh sb="83" eb="85">
      <t>リュウドウ</t>
    </rPh>
    <rPh sb="85" eb="87">
      <t>ヒリツ</t>
    </rPh>
    <rPh sb="142" eb="144">
      <t>ゼセイ</t>
    </rPh>
    <rPh sb="154" eb="157">
      <t>キギョウサイ</t>
    </rPh>
    <rPh sb="157" eb="159">
      <t>ザンダカ</t>
    </rPh>
    <rPh sb="159" eb="160">
      <t>タイ</t>
    </rPh>
    <rPh sb="160" eb="162">
      <t>ジギョウ</t>
    </rPh>
    <rPh sb="162" eb="164">
      <t>キボ</t>
    </rPh>
    <rPh sb="164" eb="166">
      <t>ヒリツ</t>
    </rPh>
    <rPh sb="222" eb="223">
      <t>イマ</t>
    </rPh>
    <rPh sb="228" eb="229">
      <t>イ</t>
    </rPh>
    <rPh sb="251" eb="253">
      <t>ケイヒ</t>
    </rPh>
    <rPh sb="253" eb="256">
      <t>カイシュウリツ</t>
    </rPh>
    <rPh sb="261" eb="263">
      <t>イジョウ</t>
    </rPh>
    <rPh sb="264" eb="266">
      <t>ヒツヨウ</t>
    </rPh>
    <rPh sb="271" eb="272">
      <t>オオ</t>
    </rPh>
    <rPh sb="274" eb="276">
      <t>シタマワ</t>
    </rPh>
    <rPh sb="281" eb="284">
      <t>シヨウリョウ</t>
    </rPh>
    <rPh sb="285" eb="286">
      <t>マカナ</t>
    </rPh>
    <rPh sb="289" eb="291">
      <t>ケイヒ</t>
    </rPh>
    <rPh sb="292" eb="293">
      <t>マカナ</t>
    </rPh>
    <rPh sb="298" eb="300">
      <t>ジョウキョウ</t>
    </rPh>
    <rPh sb="306" eb="310">
      <t>オスイショリ</t>
    </rPh>
    <rPh sb="310" eb="312">
      <t>ゲンカ</t>
    </rPh>
    <rPh sb="313" eb="316">
      <t>サクネンド</t>
    </rPh>
    <rPh sb="323" eb="324">
      <t>エン</t>
    </rPh>
    <rPh sb="324" eb="325">
      <t>タカ</t>
    </rPh>
    <rPh sb="333" eb="336">
      <t>ゼンコクオヨ</t>
    </rPh>
    <rPh sb="337" eb="344">
      <t>ルイジダンタイヘイキンチ</t>
    </rPh>
    <rPh sb="346" eb="348">
      <t>シタマワ</t>
    </rPh>
    <rPh sb="355" eb="359">
      <t>シセツリヨウ</t>
    </rPh>
    <rPh sb="359" eb="360">
      <t>リツ</t>
    </rPh>
    <rPh sb="361" eb="365">
      <t>ショリシセツ</t>
    </rPh>
    <rPh sb="366" eb="367">
      <t>ユウ</t>
    </rPh>
    <rPh sb="381" eb="384">
      <t>スイセンカ</t>
    </rPh>
    <rPh sb="384" eb="385">
      <t>リツ</t>
    </rPh>
    <rPh sb="386" eb="388">
      <t>コウキョウ</t>
    </rPh>
    <rPh sb="388" eb="389">
      <t>ヨウ</t>
    </rPh>
    <rPh sb="389" eb="391">
      <t>スイイキ</t>
    </rPh>
    <rPh sb="392" eb="394">
      <t>スイシツ</t>
    </rPh>
    <rPh sb="394" eb="396">
      <t>ホゼン</t>
    </rPh>
    <rPh sb="396" eb="397">
      <t>トウ</t>
    </rPh>
    <rPh sb="398" eb="400">
      <t>カンテン</t>
    </rPh>
    <rPh sb="407" eb="408">
      <t>ノゾ</t>
    </rPh>
    <rPh sb="413" eb="416">
      <t>トウガイチ</t>
    </rPh>
    <rPh sb="417" eb="419">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</si>
</sst>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formatCode="#,##0.00;&quot;△&quot;#,##0.00;&quot;-&quot;">
                  <c:v>0.1</c:v>
                </c:pt>
                <c:pt idx="3">
                  <c:v>0</c:v>
                </c:pt>
                <c:pt idx="4">
                  <c:v>0</c:v>
                </c:pt>
              </c:numCache>
            </c:numRef>
          </c:val>
          <c:extLst>
            <c:ext xmlns:c16="http://schemas.microsoft.com/office/drawing/2014/chart" uri="{C3380CC4-5D6E-409C-BE32-E72D297353CC}">
              <c16:uniqueId val="{00000000-109D-498F-8005-D13CC23E7B0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0.12</c:v>
                </c:pt>
                <c:pt idx="2">
                  <c:v>0.35</c:v>
                </c:pt>
                <c:pt idx="3">
                  <c:v>0.1</c:v>
                </c:pt>
                <c:pt idx="4">
                  <c:v>1.51</c:v>
                </c:pt>
              </c:numCache>
            </c:numRef>
          </c:val>
          <c:smooth val="0"/>
          <c:extLst>
            <c:ext xmlns:c16="http://schemas.microsoft.com/office/drawing/2014/chart" uri="{C3380CC4-5D6E-409C-BE32-E72D297353CC}">
              <c16:uniqueId val="{00000001-109D-498F-8005-D13CC23E7B0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0D6-453C-B0E3-C58CC82AA2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70.3</c:v>
                </c:pt>
                <c:pt idx="1">
                  <c:v>80.11</c:v>
                </c:pt>
                <c:pt idx="2">
                  <c:v>82.83</c:v>
                </c:pt>
                <c:pt idx="3">
                  <c:v>69.38</c:v>
                </c:pt>
                <c:pt idx="4">
                  <c:v>70.39</c:v>
                </c:pt>
              </c:numCache>
            </c:numRef>
          </c:val>
          <c:smooth val="0"/>
          <c:extLst>
            <c:ext xmlns:c16="http://schemas.microsoft.com/office/drawing/2014/chart" uri="{C3380CC4-5D6E-409C-BE32-E72D297353CC}">
              <c16:uniqueId val="{00000001-50D6-453C-B0E3-C58CC82AA2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87.82</c:v>
                </c:pt>
                <c:pt idx="1">
                  <c:v>90.62</c:v>
                </c:pt>
                <c:pt idx="2">
                  <c:v>81.23</c:v>
                </c:pt>
                <c:pt idx="3">
                  <c:v>88.78</c:v>
                </c:pt>
                <c:pt idx="4">
                  <c:v>89.3</c:v>
                </c:pt>
              </c:numCache>
            </c:numRef>
          </c:val>
          <c:extLst>
            <c:ext xmlns:c16="http://schemas.microsoft.com/office/drawing/2014/chart" uri="{C3380CC4-5D6E-409C-BE32-E72D297353CC}">
              <c16:uniqueId val="{00000000-EA58-4621-AF21-06137B2A241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95.95</c:v>
                </c:pt>
                <c:pt idx="1">
                  <c:v>95.96</c:v>
                </c:pt>
                <c:pt idx="2">
                  <c:v>95.73</c:v>
                </c:pt>
                <c:pt idx="3">
                  <c:v>96.1</c:v>
                </c:pt>
                <c:pt idx="4">
                  <c:v>96.61</c:v>
                </c:pt>
              </c:numCache>
            </c:numRef>
          </c:val>
          <c:smooth val="0"/>
          <c:extLst>
            <c:ext xmlns:c16="http://schemas.microsoft.com/office/drawing/2014/chart" uri="{C3380CC4-5D6E-409C-BE32-E72D297353CC}">
              <c16:uniqueId val="{00000001-EA58-4621-AF21-06137B2A241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105.62</c:v>
                </c:pt>
                <c:pt idx="1">
                  <c:v>101.22</c:v>
                </c:pt>
                <c:pt idx="2">
                  <c:v>99.46</c:v>
                </c:pt>
                <c:pt idx="3">
                  <c:v>101.07</c:v>
                </c:pt>
                <c:pt idx="4">
                  <c:v>100.47</c:v>
                </c:pt>
              </c:numCache>
            </c:numRef>
          </c:val>
          <c:extLst>
            <c:ext xmlns:c16="http://schemas.microsoft.com/office/drawing/2014/chart" uri="{C3380CC4-5D6E-409C-BE32-E72D297353CC}">
              <c16:uniqueId val="{00000000-E124-4ECA-96FB-F22B0976C0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107.34</c:v>
                </c:pt>
                <c:pt idx="1">
                  <c:v>107.87</c:v>
                </c:pt>
                <c:pt idx="2">
                  <c:v>109.78</c:v>
                </c:pt>
                <c:pt idx="3">
                  <c:v>109.96</c:v>
                </c:pt>
                <c:pt idx="4">
                  <c:v>109.44</c:v>
                </c:pt>
              </c:numCache>
            </c:numRef>
          </c:val>
          <c:smooth val="0"/>
          <c:extLst>
            <c:ext xmlns:c16="http://schemas.microsoft.com/office/drawing/2014/chart" uri="{C3380CC4-5D6E-409C-BE32-E72D297353CC}">
              <c16:uniqueId val="{00000001-E124-4ECA-96FB-F22B0976C0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3.17</c:v>
                </c:pt>
                <c:pt idx="1">
                  <c:v>6.34</c:v>
                </c:pt>
                <c:pt idx="2">
                  <c:v>9.43</c:v>
                </c:pt>
                <c:pt idx="3">
                  <c:v>12.1</c:v>
                </c:pt>
                <c:pt idx="4">
                  <c:v>14.95</c:v>
                </c:pt>
              </c:numCache>
            </c:numRef>
          </c:val>
          <c:extLst>
            <c:ext xmlns:c16="http://schemas.microsoft.com/office/drawing/2014/chart" uri="{C3380CC4-5D6E-409C-BE32-E72D297353CC}">
              <c16:uniqueId val="{00000000-80F9-4D7B-880B-556AC0B9CA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8.5500000000000007</c:v>
                </c:pt>
                <c:pt idx="1">
                  <c:v>20.23</c:v>
                </c:pt>
                <c:pt idx="2">
                  <c:v>22.34</c:v>
                </c:pt>
                <c:pt idx="3">
                  <c:v>24.65</c:v>
                </c:pt>
                <c:pt idx="4">
                  <c:v>24.87</c:v>
                </c:pt>
              </c:numCache>
            </c:numRef>
          </c:val>
          <c:smooth val="0"/>
          <c:extLst>
            <c:ext xmlns:c16="http://schemas.microsoft.com/office/drawing/2014/chart" uri="{C3380CC4-5D6E-409C-BE32-E72D297353CC}">
              <c16:uniqueId val="{00000001-80F9-4D7B-880B-556AC0B9CA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65-4D77-9183-47B8D7AC863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2.41</c:v>
                </c:pt>
                <c:pt idx="1">
                  <c:v>1.63</c:v>
                </c:pt>
                <c:pt idx="2">
                  <c:v>1.94</c:v>
                </c:pt>
                <c:pt idx="3">
                  <c:v>2.42</c:v>
                </c:pt>
                <c:pt idx="4">
                  <c:v>3</c:v>
                </c:pt>
              </c:numCache>
            </c:numRef>
          </c:val>
          <c:smooth val="0"/>
          <c:extLst>
            <c:ext xmlns:c16="http://schemas.microsoft.com/office/drawing/2014/chart" uri="{C3380CC4-5D6E-409C-BE32-E72D297353CC}">
              <c16:uniqueId val="{00000001-E065-4D77-9183-47B8D7AC863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A5D-409E-88DC-5EA6D4D103C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
                  <c:v>0</c:v>
                </c:pt>
                <c:pt idx="1">
                  <c:v>11.59</c:v>
                </c:pt>
                <c:pt idx="2">
                  <c:v>9.36</c:v>
                </c:pt>
                <c:pt idx="3">
                  <c:v>7.56</c:v>
                </c:pt>
                <c:pt idx="4">
                  <c:v>5.84</c:v>
                </c:pt>
              </c:numCache>
            </c:numRef>
          </c:val>
          <c:smooth val="0"/>
          <c:extLst>
            <c:ext xmlns:c16="http://schemas.microsoft.com/office/drawing/2014/chart" uri="{C3380CC4-5D6E-409C-BE32-E72D297353CC}">
              <c16:uniqueId val="{00000001-CA5D-409E-88DC-5EA6D4D103C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62.49</c:v>
                </c:pt>
                <c:pt idx="1">
                  <c:v>58.81</c:v>
                </c:pt>
                <c:pt idx="2">
                  <c:v>66.92</c:v>
                </c:pt>
                <c:pt idx="3">
                  <c:v>78.38</c:v>
                </c:pt>
                <c:pt idx="4">
                  <c:v>80.44</c:v>
                </c:pt>
              </c:numCache>
            </c:numRef>
          </c:val>
          <c:extLst>
            <c:ext xmlns:c16="http://schemas.microsoft.com/office/drawing/2014/chart" uri="{C3380CC4-5D6E-409C-BE32-E72D297353CC}">
              <c16:uniqueId val="{00000000-58CE-4B43-AA5E-E786E6A35F0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35.200000000000003</c:v>
                </c:pt>
                <c:pt idx="1">
                  <c:v>37.200000000000003</c:v>
                </c:pt>
                <c:pt idx="2">
                  <c:v>47.13</c:v>
                </c:pt>
                <c:pt idx="3">
                  <c:v>50.85</c:v>
                </c:pt>
                <c:pt idx="4">
                  <c:v>63.13</c:v>
                </c:pt>
              </c:numCache>
            </c:numRef>
          </c:val>
          <c:smooth val="0"/>
          <c:extLst>
            <c:ext xmlns:c16="http://schemas.microsoft.com/office/drawing/2014/chart" uri="{C3380CC4-5D6E-409C-BE32-E72D297353CC}">
              <c16:uniqueId val="{00000001-58CE-4B43-AA5E-E786E6A35F0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1366.87</c:v>
                </c:pt>
                <c:pt idx="1">
                  <c:v>1306.42</c:v>
                </c:pt>
                <c:pt idx="2">
                  <c:v>955.55</c:v>
                </c:pt>
                <c:pt idx="3">
                  <c:v>936.46</c:v>
                </c:pt>
                <c:pt idx="4">
                  <c:v>901.71</c:v>
                </c:pt>
              </c:numCache>
            </c:numRef>
          </c:val>
          <c:extLst>
            <c:ext xmlns:c16="http://schemas.microsoft.com/office/drawing/2014/chart" uri="{C3380CC4-5D6E-409C-BE32-E72D297353CC}">
              <c16:uniqueId val="{00000000-3FC7-4277-A9E2-B4FE86CB51F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813.96</c:v>
                </c:pt>
                <c:pt idx="1">
                  <c:v>843.72</c:v>
                </c:pt>
                <c:pt idx="2">
                  <c:v>788.62</c:v>
                </c:pt>
                <c:pt idx="3">
                  <c:v>772.15</c:v>
                </c:pt>
                <c:pt idx="4">
                  <c:v>717.6</c:v>
                </c:pt>
              </c:numCache>
            </c:numRef>
          </c:val>
          <c:smooth val="0"/>
          <c:extLst>
            <c:ext xmlns:c16="http://schemas.microsoft.com/office/drawing/2014/chart" uri="{C3380CC4-5D6E-409C-BE32-E72D297353CC}">
              <c16:uniqueId val="{00000001-3FC7-4277-A9E2-B4FE86CB51F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87.4</c:v>
                </c:pt>
                <c:pt idx="1">
                  <c:v>65.44</c:v>
                </c:pt>
                <c:pt idx="2">
                  <c:v>64.069999999999993</c:v>
                </c:pt>
                <c:pt idx="3">
                  <c:v>67.930000000000007</c:v>
                </c:pt>
                <c:pt idx="4">
                  <c:v>67.14</c:v>
                </c:pt>
              </c:numCache>
            </c:numRef>
          </c:val>
          <c:extLst>
            <c:ext xmlns:c16="http://schemas.microsoft.com/office/drawing/2014/chart" uri="{C3380CC4-5D6E-409C-BE32-E72D297353CC}">
              <c16:uniqueId val="{00000000-E9DA-4EEE-BA7B-5BAE99A3A27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92.08</c:v>
                </c:pt>
                <c:pt idx="1">
                  <c:v>94.81</c:v>
                </c:pt>
                <c:pt idx="2">
                  <c:v>99.88</c:v>
                </c:pt>
                <c:pt idx="3">
                  <c:v>98.82</c:v>
                </c:pt>
                <c:pt idx="4">
                  <c:v>97.58</c:v>
                </c:pt>
              </c:numCache>
            </c:numRef>
          </c:val>
          <c:smooth val="0"/>
          <c:extLst>
            <c:ext xmlns:c16="http://schemas.microsoft.com/office/drawing/2014/chart" uri="{C3380CC4-5D6E-409C-BE32-E72D297353CC}">
              <c16:uniqueId val="{00000001-E9DA-4EEE-BA7B-5BAE99A3A27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89.49</c:v>
                </c:pt>
                <c:pt idx="1">
                  <c:v>118.31</c:v>
                </c:pt>
                <c:pt idx="2">
                  <c:v>121.09</c:v>
                </c:pt>
                <c:pt idx="3">
                  <c:v>115.11</c:v>
                </c:pt>
                <c:pt idx="4">
                  <c:v>117.82</c:v>
                </c:pt>
              </c:numCache>
            </c:numRef>
          </c:val>
          <c:extLst>
            <c:ext xmlns:c16="http://schemas.microsoft.com/office/drawing/2014/chart" uri="{C3380CC4-5D6E-409C-BE32-E72D297353CC}">
              <c16:uniqueId val="{00000000-56E3-4CBA-BBD5-E6CBD1DDB1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132.94999999999999</c:v>
                </c:pt>
                <c:pt idx="1">
                  <c:v>129.9</c:v>
                </c:pt>
                <c:pt idx="2">
                  <c:v>126.94</c:v>
                </c:pt>
                <c:pt idx="3">
                  <c:v>128.38999999999999</c:v>
                </c:pt>
                <c:pt idx="4">
                  <c:v>129.85</c:v>
                </c:pt>
              </c:numCache>
            </c:numRef>
          </c:val>
          <c:smooth val="0"/>
          <c:extLst>
            <c:ext xmlns:c16="http://schemas.microsoft.com/office/drawing/2014/chart" uri="{C3380CC4-5D6E-409C-BE32-E72D297353CC}">
              <c16:uniqueId val="{00000001-56E3-4CBA-BBD5-E6CBD1DDB1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沖縄県　豊見城市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Bb1</v>
      </c>
      <c r="X8" s="64"/>
      <c r="Y8" s="64"/>
      <c r="Z8" s="64"/>
      <c r="AA8" s="64"/>
      <c r="AB8" s="64"/>
      <c r="AC8" s="64"/>
      <c r="AD8" s="65" t="str">
        <f>データ!$M$6</f>
        <v>非設置</v>
      </c>
      <c r="AE8" s="65"/>
      <c r="AF8" s="65"/>
      <c r="AG8" s="65"/>
      <c r="AH8" s="65"/>
      <c r="AI8" s="65"/>
      <c r="AJ8" s="65"/>
      <c r="AK8" s="3"/>
      <c r="AL8" s="44">
        <f>データ!S6</f>
        <v>66101</v>
      </c>
      <c r="AM8" s="44"/>
      <c r="AN8" s="44"/>
      <c r="AO8" s="44"/>
      <c r="AP8" s="44"/>
      <c r="AQ8" s="44"/>
      <c r="AR8" s="44"/>
      <c r="AS8" s="44"/>
      <c r="AT8" s="45">
        <f>データ!T6</f>
        <v>19.329999999999998</v>
      </c>
      <c r="AU8" s="45"/>
      <c r="AV8" s="45"/>
      <c r="AW8" s="45"/>
      <c r="AX8" s="45"/>
      <c r="AY8" s="45"/>
      <c r="AZ8" s="45"/>
      <c r="BA8" s="45"/>
      <c r="BB8" s="45">
        <f>データ!U6</f>
        <v>3419.61</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71.75</v>
      </c>
      <c r="J10" s="45"/>
      <c r="K10" s="45"/>
      <c r="L10" s="45"/>
      <c r="M10" s="45"/>
      <c r="N10" s="45"/>
      <c r="O10" s="45"/>
      <c r="P10" s="45">
        <f>データ!P6</f>
        <v>74.34</v>
      </c>
      <c r="Q10" s="45"/>
      <c r="R10" s="45"/>
      <c r="S10" s="45"/>
      <c r="T10" s="45"/>
      <c r="U10" s="45"/>
      <c r="V10" s="45"/>
      <c r="W10" s="45">
        <f>データ!Q6</f>
        <v>100</v>
      </c>
      <c r="X10" s="45"/>
      <c r="Y10" s="45"/>
      <c r="Z10" s="45"/>
      <c r="AA10" s="45"/>
      <c r="AB10" s="45"/>
      <c r="AC10" s="45"/>
      <c r="AD10" s="44">
        <f>データ!R6</f>
        <v>1342</v>
      </c>
      <c r="AE10" s="44"/>
      <c r="AF10" s="44"/>
      <c r="AG10" s="44"/>
      <c r="AH10" s="44"/>
      <c r="AI10" s="44"/>
      <c r="AJ10" s="44"/>
      <c r="AK10" s="2"/>
      <c r="AL10" s="44">
        <f>データ!V6</f>
        <v>48858</v>
      </c>
      <c r="AM10" s="44"/>
      <c r="AN10" s="44"/>
      <c r="AO10" s="44"/>
      <c r="AP10" s="44"/>
      <c r="AQ10" s="44"/>
      <c r="AR10" s="44"/>
      <c r="AS10" s="44"/>
      <c r="AT10" s="45">
        <f>データ!W6</f>
        <v>5.64</v>
      </c>
      <c r="AU10" s="45"/>
      <c r="AV10" s="45"/>
      <c r="AW10" s="45"/>
      <c r="AX10" s="45"/>
      <c r="AY10" s="45"/>
      <c r="AZ10" s="45"/>
      <c r="BA10" s="45"/>
      <c r="BB10" s="45">
        <f>データ!X6</f>
        <v>8662.77</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3znk2sii06QRbRA3w4YrQUN9nCN71MQ4INx4MGtDpcvFyyyi06tTvwPN8ssJdgGND/hFfR44VX+T153ryXvv+g==" saltValue="mZtQ+XiO+OWsrTCP6cN4U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472123</v>
      </c>
      <c r="D6" s="19">
        <f t="shared" si="3"/>
        <v>46</v>
      </c>
      <c r="E6" s="19">
        <f t="shared" si="3"/>
        <v>17</v>
      </c>
      <c r="F6" s="19">
        <f t="shared" si="3"/>
        <v>1</v>
      </c>
      <c r="G6" s="19">
        <f t="shared" si="3"/>
        <v>0</v>
      </c>
      <c r="H6" s="19" t="str">
        <f t="shared" si="3"/>
        <v>沖縄県　豊見城市</v>
      </c>
      <c r="I6" s="19" t="str">
        <f t="shared" si="3"/>
        <v>法適用</v>
      </c>
      <c r="J6" s="19" t="str">
        <f t="shared" si="3"/>
        <v>下水道事業</v>
      </c>
      <c r="K6" s="19" t="str">
        <f t="shared" si="3"/>
        <v>公共下水道</v>
      </c>
      <c r="L6" s="19" t="str">
        <f t="shared" si="3"/>
        <v>Bb1</v>
      </c>
      <c r="M6" s="19" t="str">
        <f t="shared" si="3"/>
        <v>非設置</v>
      </c>
      <c r="N6" s="20" t="str">
        <f t="shared" si="3"/>
        <v>-</v>
      </c>
      <c r="O6" s="20">
        <f t="shared" si="3"/>
        <v>71.75</v>
      </c>
      <c r="P6" s="20">
        <f t="shared" si="3"/>
        <v>74.34</v>
      </c>
      <c r="Q6" s="20">
        <f t="shared" si="3"/>
        <v>100</v>
      </c>
      <c r="R6" s="20">
        <f t="shared" si="3"/>
        <v>1342</v>
      </c>
      <c r="S6" s="20">
        <f t="shared" si="3"/>
        <v>66101</v>
      </c>
      <c r="T6" s="20">
        <f t="shared" si="3"/>
        <v>19.329999999999998</v>
      </c>
      <c r="U6" s="20">
        <f t="shared" si="3"/>
        <v>3419.61</v>
      </c>
      <c r="V6" s="20">
        <f t="shared" si="3"/>
        <v>48858</v>
      </c>
      <c r="W6" s="20">
        <f t="shared" si="3"/>
        <v>5.64</v>
      </c>
      <c r="X6" s="20">
        <f t="shared" si="3"/>
        <v>8662.77</v>
      </c>
      <c r="Y6" s="21">
        <f>IF(Y7="",NA(),Y7)</f>
        <v>105.62</v>
      </c>
      <c r="Z6" s="21">
        <f t="shared" ref="Z6:AH6" si="4">IF(Z7="",NA(),Z7)</f>
        <v>101.22</v>
      </c>
      <c r="AA6" s="21">
        <f t="shared" si="4"/>
        <v>99.46</v>
      </c>
      <c r="AB6" s="21">
        <f t="shared" si="4"/>
        <v>101.07</v>
      </c>
      <c r="AC6" s="21">
        <f t="shared" si="4"/>
        <v>100.47</v>
      </c>
      <c r="AD6" s="21">
        <f t="shared" si="4"/>
        <v>107.34</v>
      </c>
      <c r="AE6" s="21">
        <f t="shared" si="4"/>
        <v>107.87</v>
      </c>
      <c r="AF6" s="21">
        <f t="shared" si="4"/>
        <v>109.78</v>
      </c>
      <c r="AG6" s="21">
        <f t="shared" si="4"/>
        <v>109.96</v>
      </c>
      <c r="AH6" s="21">
        <f t="shared" si="4"/>
        <v>109.44</v>
      </c>
      <c r="AI6" s="20" t="str">
        <f>IF(AI7="","",IF(AI7="-","【-】","【"&amp;SUBSTITUTE(TEXT(AI7,"#,##0.00"),"-","△")&amp;"】"))</f>
        <v>【105.91】</v>
      </c>
      <c r="AJ6" s="20">
        <f>IF(AJ7="",NA(),AJ7)</f>
        <v>0</v>
      </c>
      <c r="AK6" s="20">
        <f t="shared" ref="AK6:AS6" si="5">IF(AK7="",NA(),AK7)</f>
        <v>0</v>
      </c>
      <c r="AL6" s="20">
        <f t="shared" si="5"/>
        <v>0</v>
      </c>
      <c r="AM6" s="20">
        <f t="shared" si="5"/>
        <v>0</v>
      </c>
      <c r="AN6" s="20">
        <f t="shared" si="5"/>
        <v>0</v>
      </c>
      <c r="AO6" s="20">
        <f t="shared" si="5"/>
        <v>0</v>
      </c>
      <c r="AP6" s="21">
        <f t="shared" si="5"/>
        <v>11.59</v>
      </c>
      <c r="AQ6" s="21">
        <f t="shared" si="5"/>
        <v>9.36</v>
      </c>
      <c r="AR6" s="21">
        <f t="shared" si="5"/>
        <v>7.56</v>
      </c>
      <c r="AS6" s="21">
        <f t="shared" si="5"/>
        <v>5.84</v>
      </c>
      <c r="AT6" s="20" t="str">
        <f>IF(AT7="","",IF(AT7="-","【-】","【"&amp;SUBSTITUTE(TEXT(AT7,"#,##0.00"),"-","△")&amp;"】"))</f>
        <v>【3.03】</v>
      </c>
      <c r="AU6" s="21">
        <f>IF(AU7="",NA(),AU7)</f>
        <v>62.49</v>
      </c>
      <c r="AV6" s="21">
        <f t="shared" ref="AV6:BD6" si="6">IF(AV7="",NA(),AV7)</f>
        <v>58.81</v>
      </c>
      <c r="AW6" s="21">
        <f t="shared" si="6"/>
        <v>66.92</v>
      </c>
      <c r="AX6" s="21">
        <f t="shared" si="6"/>
        <v>78.38</v>
      </c>
      <c r="AY6" s="21">
        <f t="shared" si="6"/>
        <v>80.44</v>
      </c>
      <c r="AZ6" s="21">
        <f t="shared" si="6"/>
        <v>35.200000000000003</v>
      </c>
      <c r="BA6" s="21">
        <f t="shared" si="6"/>
        <v>37.200000000000003</v>
      </c>
      <c r="BB6" s="21">
        <f t="shared" si="6"/>
        <v>47.13</v>
      </c>
      <c r="BC6" s="21">
        <f t="shared" si="6"/>
        <v>50.85</v>
      </c>
      <c r="BD6" s="21">
        <f t="shared" si="6"/>
        <v>63.13</v>
      </c>
      <c r="BE6" s="20" t="str">
        <f>IF(BE7="","",IF(BE7="-","【-】","【"&amp;SUBSTITUTE(TEXT(BE7,"#,##0.00"),"-","△")&amp;"】"))</f>
        <v>【78.43】</v>
      </c>
      <c r="BF6" s="21">
        <f>IF(BF7="",NA(),BF7)</f>
        <v>1366.87</v>
      </c>
      <c r="BG6" s="21">
        <f t="shared" ref="BG6:BO6" si="7">IF(BG7="",NA(),BG7)</f>
        <v>1306.42</v>
      </c>
      <c r="BH6" s="21">
        <f t="shared" si="7"/>
        <v>955.55</v>
      </c>
      <c r="BI6" s="21">
        <f t="shared" si="7"/>
        <v>936.46</v>
      </c>
      <c r="BJ6" s="21">
        <f t="shared" si="7"/>
        <v>901.71</v>
      </c>
      <c r="BK6" s="21">
        <f t="shared" si="7"/>
        <v>813.96</v>
      </c>
      <c r="BL6" s="21">
        <f t="shared" si="7"/>
        <v>843.72</v>
      </c>
      <c r="BM6" s="21">
        <f t="shared" si="7"/>
        <v>788.62</v>
      </c>
      <c r="BN6" s="21">
        <f t="shared" si="7"/>
        <v>772.15</v>
      </c>
      <c r="BO6" s="21">
        <f t="shared" si="7"/>
        <v>717.6</v>
      </c>
      <c r="BP6" s="20" t="str">
        <f>IF(BP7="","",IF(BP7="-","【-】","【"&amp;SUBSTITUTE(TEXT(BP7,"#,##0.00"),"-","△")&amp;"】"))</f>
        <v>【630.82】</v>
      </c>
      <c r="BQ6" s="21">
        <f>IF(BQ7="",NA(),BQ7)</f>
        <v>87.4</v>
      </c>
      <c r="BR6" s="21">
        <f t="shared" ref="BR6:BZ6" si="8">IF(BR7="",NA(),BR7)</f>
        <v>65.44</v>
      </c>
      <c r="BS6" s="21">
        <f t="shared" si="8"/>
        <v>64.069999999999993</v>
      </c>
      <c r="BT6" s="21">
        <f t="shared" si="8"/>
        <v>67.930000000000007</v>
      </c>
      <c r="BU6" s="21">
        <f t="shared" si="8"/>
        <v>67.14</v>
      </c>
      <c r="BV6" s="21">
        <f t="shared" si="8"/>
        <v>92.08</v>
      </c>
      <c r="BW6" s="21">
        <f t="shared" si="8"/>
        <v>94.81</v>
      </c>
      <c r="BX6" s="21">
        <f t="shared" si="8"/>
        <v>99.88</v>
      </c>
      <c r="BY6" s="21">
        <f t="shared" si="8"/>
        <v>98.82</v>
      </c>
      <c r="BZ6" s="21">
        <f t="shared" si="8"/>
        <v>97.58</v>
      </c>
      <c r="CA6" s="20" t="str">
        <f>IF(CA7="","",IF(CA7="-","【-】","【"&amp;SUBSTITUTE(TEXT(CA7,"#,##0.00"),"-","△")&amp;"】"))</f>
        <v>【97.81】</v>
      </c>
      <c r="CB6" s="21">
        <f>IF(CB7="",NA(),CB7)</f>
        <v>89.49</v>
      </c>
      <c r="CC6" s="21">
        <f t="shared" ref="CC6:CK6" si="9">IF(CC7="",NA(),CC7)</f>
        <v>118.31</v>
      </c>
      <c r="CD6" s="21">
        <f t="shared" si="9"/>
        <v>121.09</v>
      </c>
      <c r="CE6" s="21">
        <f t="shared" si="9"/>
        <v>115.11</v>
      </c>
      <c r="CF6" s="21">
        <f t="shared" si="9"/>
        <v>117.82</v>
      </c>
      <c r="CG6" s="21">
        <f t="shared" si="9"/>
        <v>132.94999999999999</v>
      </c>
      <c r="CH6" s="21">
        <f t="shared" si="9"/>
        <v>129.9</v>
      </c>
      <c r="CI6" s="21">
        <f t="shared" si="9"/>
        <v>126.94</v>
      </c>
      <c r="CJ6" s="21">
        <f t="shared" si="9"/>
        <v>128.38999999999999</v>
      </c>
      <c r="CK6" s="21">
        <f t="shared" si="9"/>
        <v>129.85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70.3</v>
      </c>
      <c r="CS6" s="21">
        <f t="shared" si="10"/>
        <v>80.11</v>
      </c>
      <c r="CT6" s="21">
        <f t="shared" si="10"/>
        <v>82.83</v>
      </c>
      <c r="CU6" s="21">
        <f t="shared" si="10"/>
        <v>69.38</v>
      </c>
      <c r="CV6" s="21">
        <f t="shared" si="10"/>
        <v>70.39</v>
      </c>
      <c r="CW6" s="20" t="str">
        <f>IF(CW7="","",IF(CW7="-","【-】","【"&amp;SUBSTITUTE(TEXT(CW7,"#,##0.00"),"-","△")&amp;"】"))</f>
        <v>【58.94】</v>
      </c>
      <c r="CX6" s="21">
        <f>IF(CX7="",NA(),CX7)</f>
        <v>87.82</v>
      </c>
      <c r="CY6" s="21">
        <f t="shared" ref="CY6:DG6" si="11">IF(CY7="",NA(),CY7)</f>
        <v>90.62</v>
      </c>
      <c r="CZ6" s="21">
        <f t="shared" si="11"/>
        <v>81.23</v>
      </c>
      <c r="DA6" s="21">
        <f t="shared" si="11"/>
        <v>88.78</v>
      </c>
      <c r="DB6" s="21">
        <f t="shared" si="11"/>
        <v>89.3</v>
      </c>
      <c r="DC6" s="21">
        <f t="shared" si="11"/>
        <v>95.95</v>
      </c>
      <c r="DD6" s="21">
        <f t="shared" si="11"/>
        <v>95.96</v>
      </c>
      <c r="DE6" s="21">
        <f t="shared" si="11"/>
        <v>95.73</v>
      </c>
      <c r="DF6" s="21">
        <f t="shared" si="11"/>
        <v>96.1</v>
      </c>
      <c r="DG6" s="21">
        <f t="shared" si="11"/>
        <v>96.61</v>
      </c>
      <c r="DH6" s="20" t="str">
        <f>IF(DH7="","",IF(DH7="-","【-】","【"&amp;SUBSTITUTE(TEXT(DH7,"#,##0.00"),"-","△")&amp;"】"))</f>
        <v>【95.91】</v>
      </c>
      <c r="DI6" s="21">
        <f>IF(DI7="",NA(),DI7)</f>
        <v>3.17</v>
      </c>
      <c r="DJ6" s="21">
        <f t="shared" ref="DJ6:DR6" si="12">IF(DJ7="",NA(),DJ7)</f>
        <v>6.34</v>
      </c>
      <c r="DK6" s="21">
        <f t="shared" si="12"/>
        <v>9.43</v>
      </c>
      <c r="DL6" s="21">
        <f t="shared" si="12"/>
        <v>12.1</v>
      </c>
      <c r="DM6" s="21">
        <f t="shared" si="12"/>
        <v>14.95</v>
      </c>
      <c r="DN6" s="21">
        <f t="shared" si="12"/>
        <v>8.5500000000000007</v>
      </c>
      <c r="DO6" s="21">
        <f t="shared" si="12"/>
        <v>20.23</v>
      </c>
      <c r="DP6" s="21">
        <f t="shared" si="12"/>
        <v>22.34</v>
      </c>
      <c r="DQ6" s="21">
        <f t="shared" si="12"/>
        <v>24.65</v>
      </c>
      <c r="DR6" s="21">
        <f t="shared" si="12"/>
        <v>24.87</v>
      </c>
      <c r="DS6" s="20" t="str">
        <f>IF(DS7="","",IF(DS7="-","【-】","【"&amp;SUBSTITUTE(TEXT(DS7,"#,##0.00"),"-","△")&amp;"】"))</f>
        <v>【41.09】</v>
      </c>
      <c r="DT6" s="20">
        <f>IF(DT7="",NA(),DT7)</f>
        <v>0</v>
      </c>
      <c r="DU6" s="20">
        <f t="shared" ref="DU6:EC6" si="13">IF(DU7="",NA(),DU7)</f>
        <v>0</v>
      </c>
      <c r="DV6" s="20">
        <f t="shared" si="13"/>
        <v>0</v>
      </c>
      <c r="DW6" s="20">
        <f t="shared" si="13"/>
        <v>0</v>
      </c>
      <c r="DX6" s="20">
        <f t="shared" si="13"/>
        <v>0</v>
      </c>
      <c r="DY6" s="21">
        <f t="shared" si="13"/>
        <v>2.41</v>
      </c>
      <c r="DZ6" s="21">
        <f t="shared" si="13"/>
        <v>1.63</v>
      </c>
      <c r="EA6" s="21">
        <f t="shared" si="13"/>
        <v>1.94</v>
      </c>
      <c r="EB6" s="21">
        <f t="shared" si="13"/>
        <v>2.42</v>
      </c>
      <c r="EC6" s="21">
        <f t="shared" si="13"/>
        <v>3</v>
      </c>
      <c r="ED6" s="20" t="str">
        <f>IF(ED7="","",IF(ED7="-","【-】","【"&amp;SUBSTITUTE(TEXT(ED7,"#,##0.00"),"-","△")&amp;"】"))</f>
        <v>【8.68】</v>
      </c>
      <c r="EE6" s="20">
        <f>IF(EE7="",NA(),EE7)</f>
        <v>0</v>
      </c>
      <c r="EF6" s="20">
        <f t="shared" ref="EF6:EN6" si="14">IF(EF7="",NA(),EF7)</f>
        <v>0</v>
      </c>
      <c r="EG6" s="21">
        <f t="shared" si="14"/>
        <v>0.1</v>
      </c>
      <c r="EH6" s="20">
        <f t="shared" si="14"/>
        <v>0</v>
      </c>
      <c r="EI6" s="20">
        <f t="shared" si="14"/>
        <v>0</v>
      </c>
      <c r="EJ6" s="21">
        <f t="shared" si="14"/>
        <v>0.12</v>
      </c>
      <c r="EK6" s="21">
        <f t="shared" si="14"/>
        <v>0.12</v>
      </c>
      <c r="EL6" s="21">
        <f t="shared" si="14"/>
        <v>0.35</v>
      </c>
      <c r="EM6" s="21">
        <f t="shared" si="14"/>
        <v>0.1</v>
      </c>
      <c r="EN6" s="21">
        <f t="shared" si="14"/>
        <v>1.51</v>
      </c>
      <c r="EO6" s="20" t="str">
        <f>IF(EO7="","",IF(EO7="-","【-】","【"&amp;SUBSTITUTE(TEXT(EO7,"#,##0.00"),"-","△")&amp;"】"))</f>
        <v>【0.22】</v>
      </c>
    </row>
    <row r="7" spans="1:148" s="22" customFormat="1" x14ac:dyDescent="0.15">
      <c r="A7" s="14"/>
      <c r="B7" s="23">
        <v>2023</v>
      </c>
      <c r="C7" s="23">
        <v>472123</v>
      </c>
      <c r="D7" s="23">
        <v>46</v>
      </c>
      <c r="E7" s="23">
        <v>17</v>
      </c>
      <c r="F7" s="23">
        <v>1</v>
      </c>
      <c r="G7" s="23">
        <v>0</v>
      </c>
      <c r="H7" s="23" t="s">
        <v>96</v>
      </c>
      <c r="I7" s="23" t="s">
        <v>97</v>
      </c>
      <c r="J7" s="23" t="s">
        <v>98</v>
      </c>
      <c r="K7" s="23" t="s">
        <v>99</v>
      </c>
      <c r="L7" s="23" t="s">
        <v>100</v>
      </c>
      <c r="M7" s="23" t="s">
        <v>101</v>
      </c>
      <c r="N7" s="24" t="s">
        <v>102</v>
      </c>
      <c r="O7" s="24">
        <v>71.75</v>
      </c>
      <c r="P7" s="24">
        <v>74.34</v>
      </c>
      <c r="Q7" s="24">
        <v>100</v>
      </c>
      <c r="R7" s="24">
        <v>1342</v>
      </c>
      <c r="S7" s="24">
        <v>66101</v>
      </c>
      <c r="T7" s="24">
        <v>19.329999999999998</v>
      </c>
      <c r="U7" s="24">
        <v>3419.61</v>
      </c>
      <c r="V7" s="24">
        <v>48858</v>
      </c>
      <c r="W7" s="24">
        <v>5.64</v>
      </c>
      <c r="X7" s="24">
        <v>8662.77</v>
      </c>
      <c r="Y7" s="24">
        <v>105.62</v>
      </c>
      <c r="Z7" s="24">
        <v>101.22</v>
      </c>
      <c r="AA7" s="24">
        <v>99.46</v>
      </c>
      <c r="AB7" s="24">
        <v>101.07</v>
      </c>
      <c r="AC7" s="24">
        <v>100.47</v>
      </c>
      <c r="AD7" s="24">
        <v>107.34</v>
      </c>
      <c r="AE7" s="24">
        <v>107.87</v>
      </c>
      <c r="AF7" s="24">
        <v>109.78</v>
      </c>
      <c r="AG7" s="24">
        <v>109.96</v>
      </c>
      <c r="AH7" s="24">
        <v>109.44</v>
      </c>
      <c r="AI7" s="24">
        <v>105.91</v>
      </c>
      <c r="AJ7" s="24">
        <v>0</v>
      </c>
      <c r="AK7" s="24">
        <v>0</v>
      </c>
      <c r="AL7" s="24">
        <v>0</v>
      </c>
      <c r="AM7" s="24">
        <v>0</v>
      </c>
      <c r="AN7" s="24">
        <v>0</v>
      </c>
      <c r="AO7" s="24">
        <v>0</v>
      </c>
      <c r="AP7" s="24">
        <v>11.59</v>
      </c>
      <c r="AQ7" s="24">
        <v>9.36</v>
      </c>
      <c r="AR7" s="24">
        <v>7.56</v>
      </c>
      <c r="AS7" s="24">
        <v>5.84</v>
      </c>
      <c r="AT7" s="24">
        <v>3.03</v>
      </c>
      <c r="AU7" s="24">
        <v>62.49</v>
      </c>
      <c r="AV7" s="24">
        <v>58.81</v>
      </c>
      <c r="AW7" s="24">
        <v>66.92</v>
      </c>
      <c r="AX7" s="24">
        <v>78.38</v>
      </c>
      <c r="AY7" s="24">
        <v>80.44</v>
      </c>
      <c r="AZ7" s="24">
        <v>35.200000000000003</v>
      </c>
      <c r="BA7" s="24">
        <v>37.200000000000003</v>
      </c>
      <c r="BB7" s="24">
        <v>47.13</v>
      </c>
      <c r="BC7" s="24">
        <v>50.85</v>
      </c>
      <c r="BD7" s="24">
        <v>63.13</v>
      </c>
      <c r="BE7" s="24">
        <v>78.430000000000007</v>
      </c>
      <c r="BF7" s="24">
        <v>1366.87</v>
      </c>
      <c r="BG7" s="24">
        <v>1306.42</v>
      </c>
      <c r="BH7" s="24">
        <v>955.55</v>
      </c>
      <c r="BI7" s="24">
        <v>936.46</v>
      </c>
      <c r="BJ7" s="24">
        <v>901.71</v>
      </c>
      <c r="BK7" s="24">
        <v>813.96</v>
      </c>
      <c r="BL7" s="24">
        <v>843.72</v>
      </c>
      <c r="BM7" s="24">
        <v>788.62</v>
      </c>
      <c r="BN7" s="24">
        <v>772.15</v>
      </c>
      <c r="BO7" s="24">
        <v>717.6</v>
      </c>
      <c r="BP7" s="24">
        <v>630.82000000000005</v>
      </c>
      <c r="BQ7" s="24">
        <v>87.4</v>
      </c>
      <c r="BR7" s="24">
        <v>65.44</v>
      </c>
      <c r="BS7" s="24">
        <v>64.069999999999993</v>
      </c>
      <c r="BT7" s="24">
        <v>67.930000000000007</v>
      </c>
      <c r="BU7" s="24">
        <v>67.14</v>
      </c>
      <c r="BV7" s="24">
        <v>92.08</v>
      </c>
      <c r="BW7" s="24">
        <v>94.81</v>
      </c>
      <c r="BX7" s="24">
        <v>99.88</v>
      </c>
      <c r="BY7" s="24">
        <v>98.82</v>
      </c>
      <c r="BZ7" s="24">
        <v>97.58</v>
      </c>
      <c r="CA7" s="24">
        <v>97.81</v>
      </c>
      <c r="CB7" s="24">
        <v>89.49</v>
      </c>
      <c r="CC7" s="24">
        <v>118.31</v>
      </c>
      <c r="CD7" s="24">
        <v>121.09</v>
      </c>
      <c r="CE7" s="24">
        <v>115.11</v>
      </c>
      <c r="CF7" s="24">
        <v>117.82</v>
      </c>
      <c r="CG7" s="24">
        <v>132.94999999999999</v>
      </c>
      <c r="CH7" s="24">
        <v>129.9</v>
      </c>
      <c r="CI7" s="24">
        <v>126.94</v>
      </c>
      <c r="CJ7" s="24">
        <v>128.38999999999999</v>
      </c>
      <c r="CK7" s="24">
        <v>129.85</v>
      </c>
      <c r="CL7" s="24">
        <v>138.75</v>
      </c>
      <c r="CM7" s="24" t="s">
        <v>102</v>
      </c>
      <c r="CN7" s="24" t="s">
        <v>102</v>
      </c>
      <c r="CO7" s="24" t="s">
        <v>102</v>
      </c>
      <c r="CP7" s="24" t="s">
        <v>102</v>
      </c>
      <c r="CQ7" s="24" t="s">
        <v>102</v>
      </c>
      <c r="CR7" s="24">
        <v>70.3</v>
      </c>
      <c r="CS7" s="24">
        <v>80.11</v>
      </c>
      <c r="CT7" s="24">
        <v>82.83</v>
      </c>
      <c r="CU7" s="24">
        <v>69.38</v>
      </c>
      <c r="CV7" s="24">
        <v>70.39</v>
      </c>
      <c r="CW7" s="24">
        <v>58.94</v>
      </c>
      <c r="CX7" s="24">
        <v>87.82</v>
      </c>
      <c r="CY7" s="24">
        <v>90.62</v>
      </c>
      <c r="CZ7" s="24">
        <v>81.23</v>
      </c>
      <c r="DA7" s="24">
        <v>88.78</v>
      </c>
      <c r="DB7" s="24">
        <v>89.3</v>
      </c>
      <c r="DC7" s="24">
        <v>95.95</v>
      </c>
      <c r="DD7" s="24">
        <v>95.96</v>
      </c>
      <c r="DE7" s="24">
        <v>95.73</v>
      </c>
      <c r="DF7" s="24">
        <v>96.1</v>
      </c>
      <c r="DG7" s="24">
        <v>96.61</v>
      </c>
      <c r="DH7" s="24">
        <v>95.91</v>
      </c>
      <c r="DI7" s="24">
        <v>3.17</v>
      </c>
      <c r="DJ7" s="24">
        <v>6.34</v>
      </c>
      <c r="DK7" s="24">
        <v>9.43</v>
      </c>
      <c r="DL7" s="24">
        <v>12.1</v>
      </c>
      <c r="DM7" s="24">
        <v>14.95</v>
      </c>
      <c r="DN7" s="24">
        <v>8.5500000000000007</v>
      </c>
      <c r="DO7" s="24">
        <v>20.23</v>
      </c>
      <c r="DP7" s="24">
        <v>22.34</v>
      </c>
      <c r="DQ7" s="24">
        <v>24.65</v>
      </c>
      <c r="DR7" s="24">
        <v>24.87</v>
      </c>
      <c r="DS7" s="24">
        <v>41.09</v>
      </c>
      <c r="DT7" s="24">
        <v>0</v>
      </c>
      <c r="DU7" s="24">
        <v>0</v>
      </c>
      <c r="DV7" s="24">
        <v>0</v>
      </c>
      <c r="DW7" s="24">
        <v>0</v>
      </c>
      <c r="DX7" s="24">
        <v>0</v>
      </c>
      <c r="DY7" s="24">
        <v>2.41</v>
      </c>
      <c r="DZ7" s="24">
        <v>1.63</v>
      </c>
      <c r="EA7" s="24">
        <v>1.94</v>
      </c>
      <c r="EB7" s="24">
        <v>2.42</v>
      </c>
      <c r="EC7" s="24">
        <v>3</v>
      </c>
      <c r="ED7" s="24">
        <v>8.68</v>
      </c>
      <c r="EE7" s="24">
        <v>0</v>
      </c>
      <c r="EF7" s="24">
        <v>0</v>
      </c>
      <c r="EG7" s="24">
        <v>0.1</v>
      </c>
      <c r="EH7" s="24">
        <v>0</v>
      </c>
      <c r="EI7" s="24">
        <v>0</v>
      </c>
      <c r="EJ7" s="24">
        <v>0.12</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2025-01-31T03:21:14Z</cp:lastPrinted>
  <dcterms:created xsi:type="dcterms:W3CDTF">2025-01-24T07:07:54Z</dcterms:created>
  <dcterms:modified xsi:type="dcterms:W3CDTF">2025-01-31T03:21:17Z</dcterms:modified>
  <cp:category/>
</cp:coreProperties>
</file>